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7795" windowHeight="12405"/>
  </bookViews>
  <sheets>
    <sheet name="Foaie1" sheetId="1" r:id="rId1"/>
    <sheet name="Foaie2" sheetId="2" r:id="rId2"/>
    <sheet name="Foaie3" sheetId="3" r:id="rId3"/>
  </sheets>
  <calcPr calcId="145621"/>
</workbook>
</file>

<file path=xl/calcChain.xml><?xml version="1.0" encoding="utf-8"?>
<calcChain xmlns="http://schemas.openxmlformats.org/spreadsheetml/2006/main">
  <c r="T502" i="1" l="1"/>
  <c r="T506" i="1" s="1"/>
  <c r="T478" i="1"/>
  <c r="T467" i="1"/>
  <c r="T465" i="1"/>
  <c r="T455" i="1"/>
  <c r="T413" i="1"/>
  <c r="T405" i="1"/>
  <c r="T400" i="1"/>
  <c r="T370" i="1"/>
  <c r="T352" i="1"/>
  <c r="T336" i="1"/>
  <c r="T316" i="1"/>
  <c r="T293" i="1"/>
  <c r="T290" i="1"/>
  <c r="T264" i="1"/>
  <c r="N506" i="1"/>
  <c r="N478" i="1"/>
  <c r="N484" i="1" s="1"/>
  <c r="N486" i="1" s="1"/>
  <c r="N455" i="1"/>
  <c r="N413" i="1"/>
  <c r="N382" i="1"/>
  <c r="N370" i="1"/>
  <c r="N354" i="1"/>
  <c r="N352" i="1"/>
  <c r="N336" i="1"/>
  <c r="N316" i="1"/>
  <c r="N297" i="1"/>
  <c r="N295" i="1"/>
  <c r="N290" i="1"/>
  <c r="N272" i="1"/>
  <c r="N264" i="1"/>
  <c r="O506" i="1"/>
  <c r="V502" i="1"/>
  <c r="V506" i="1" s="1"/>
  <c r="V484" i="1"/>
  <c r="V486" i="1" s="1"/>
  <c r="V465" i="1"/>
  <c r="V427" i="1"/>
  <c r="V397" i="1"/>
  <c r="V354" i="1"/>
  <c r="V382" i="1"/>
  <c r="V384" i="1" s="1"/>
  <c r="V352" i="1"/>
  <c r="V336" i="1"/>
  <c r="V324" i="1"/>
  <c r="V290" i="1"/>
  <c r="V264" i="1"/>
  <c r="R427" i="1" l="1"/>
  <c r="R382" i="1"/>
  <c r="T397" i="1"/>
  <c r="M484" i="1" l="1"/>
  <c r="M465" i="1"/>
  <c r="M445" i="1"/>
  <c r="M427" i="1"/>
  <c r="M397" i="1"/>
  <c r="M370" i="1"/>
  <c r="M352" i="1"/>
  <c r="M316" i="1"/>
  <c r="M290" i="1"/>
  <c r="K478" i="1"/>
  <c r="K427" i="1"/>
  <c r="K397" i="1"/>
  <c r="K370" i="1"/>
  <c r="K352" i="1"/>
  <c r="K336" i="1"/>
  <c r="K324" i="1"/>
  <c r="K316" i="1"/>
  <c r="K272" i="1"/>
  <c r="K502" i="1"/>
  <c r="K445" i="1"/>
  <c r="K455" i="1" s="1"/>
  <c r="J427" i="1"/>
  <c r="J370" i="1"/>
  <c r="K465" i="1"/>
  <c r="I467" i="1"/>
  <c r="H427" i="1"/>
  <c r="Y527" i="1" l="1"/>
  <c r="X527" i="1"/>
  <c r="W527" i="1"/>
  <c r="U527" i="1"/>
  <c r="S527" i="1"/>
  <c r="R527" i="1"/>
  <c r="Q527" i="1"/>
  <c r="P527" i="1"/>
  <c r="O527" i="1"/>
  <c r="M527" i="1"/>
  <c r="L527" i="1"/>
  <c r="K527" i="1"/>
  <c r="J527" i="1"/>
  <c r="I527" i="1"/>
  <c r="H527" i="1"/>
  <c r="G527" i="1"/>
  <c r="F527" i="1"/>
  <c r="E527" i="1"/>
  <c r="D527" i="1"/>
  <c r="C527" i="1"/>
  <c r="M502" i="1" l="1"/>
  <c r="I502" i="1"/>
  <c r="T527" i="1" l="1"/>
  <c r="N527" i="1"/>
  <c r="V527" i="1"/>
  <c r="J484" i="1"/>
  <c r="I484" i="1"/>
  <c r="H484" i="1"/>
  <c r="E484" i="1"/>
  <c r="O478" i="1"/>
  <c r="R465" i="1"/>
  <c r="J465" i="1"/>
  <c r="H465" i="1"/>
  <c r="U455" i="1" l="1"/>
  <c r="J445" i="1" l="1"/>
  <c r="J455" i="1" s="1"/>
  <c r="C445" i="1"/>
  <c r="O434" i="1"/>
  <c r="I427" i="1"/>
  <c r="I413" i="1" l="1"/>
  <c r="P405" i="1"/>
  <c r="K405" i="1"/>
  <c r="J405" i="1"/>
  <c r="O397" i="1"/>
  <c r="J397" i="1"/>
  <c r="C397" i="1"/>
  <c r="J384" i="1"/>
  <c r="O382" i="1"/>
  <c r="T372" i="1"/>
  <c r="S370" i="1"/>
  <c r="C370" i="1"/>
  <c r="J352" i="1" l="1"/>
  <c r="I352" i="1"/>
  <c r="H352" i="1"/>
  <c r="F324" i="1" l="1"/>
  <c r="J316" i="1"/>
  <c r="O318" i="1" l="1"/>
  <c r="R316" i="1" l="1"/>
  <c r="I316" i="1"/>
  <c r="F316" i="1"/>
  <c r="O290" i="1" l="1"/>
  <c r="I290" i="1"/>
  <c r="E290" i="1"/>
  <c r="R264" i="1"/>
  <c r="O264" i="1"/>
  <c r="L264" i="1"/>
  <c r="J264" i="1"/>
  <c r="I264" i="1"/>
  <c r="I272" i="1" s="1"/>
  <c r="H264" i="1"/>
  <c r="T237" i="1" l="1"/>
  <c r="T200" i="1"/>
  <c r="T217" i="1" s="1"/>
  <c r="T193" i="1"/>
  <c r="T151" i="1"/>
  <c r="T146" i="1"/>
  <c r="T110" i="1"/>
  <c r="T113" i="1" s="1"/>
  <c r="T122" i="1" s="1"/>
  <c r="T100" i="1"/>
  <c r="T86" i="1"/>
  <c r="T69" i="1"/>
  <c r="T71" i="1" s="1"/>
  <c r="T75" i="1" s="1"/>
  <c r="T50" i="1"/>
  <c r="T53" i="1" s="1"/>
  <c r="T35" i="1"/>
  <c r="N237" i="1"/>
  <c r="N239" i="1" s="1"/>
  <c r="N217" i="1"/>
  <c r="N220" i="1" s="1"/>
  <c r="N193" i="1"/>
  <c r="N195" i="1" s="1"/>
  <c r="N153" i="1"/>
  <c r="N155" i="1" s="1"/>
  <c r="N157" i="1" s="1"/>
  <c r="N146" i="1"/>
  <c r="N148" i="1" s="1"/>
  <c r="N122" i="1"/>
  <c r="N110" i="1"/>
  <c r="N75" i="1"/>
  <c r="N77" i="1" s="1"/>
  <c r="N69" i="1"/>
  <c r="N53" i="1"/>
  <c r="K246" i="1"/>
  <c r="K237" i="1"/>
  <c r="K146" i="1"/>
  <c r="M246" i="1"/>
  <c r="M237" i="1"/>
  <c r="M217" i="1"/>
  <c r="M220" i="1" s="1"/>
  <c r="M193" i="1"/>
  <c r="M146" i="1"/>
  <c r="M110" i="1"/>
  <c r="M100" i="1"/>
  <c r="M50" i="1"/>
  <c r="I193" i="1"/>
  <c r="U246" i="1" l="1"/>
  <c r="V237" i="1" l="1"/>
  <c r="V239" i="1" s="1"/>
  <c r="J237" i="1"/>
  <c r="J239" i="1" s="1"/>
  <c r="J246" i="1" s="1"/>
  <c r="H237" i="1"/>
  <c r="F237" i="1"/>
  <c r="C237" i="1"/>
  <c r="V217" i="1"/>
  <c r="R217" i="1"/>
  <c r="R220" i="1" s="1"/>
  <c r="O217" i="1"/>
  <c r="O220" i="1" s="1"/>
  <c r="K217" i="1"/>
  <c r="J217" i="1"/>
  <c r="C217" i="1"/>
  <c r="V193" i="1" l="1"/>
  <c r="U193" i="1"/>
  <c r="S193" i="1"/>
  <c r="R193" i="1"/>
  <c r="J193" i="1"/>
  <c r="H193" i="1"/>
  <c r="C193" i="1"/>
  <c r="O161" i="1" l="1"/>
  <c r="O193" i="1" s="1"/>
  <c r="K161" i="1"/>
  <c r="K193" i="1" s="1"/>
  <c r="F161" i="1"/>
  <c r="E161" i="1"/>
  <c r="E193" i="1" s="1"/>
  <c r="V151" i="1" l="1"/>
  <c r="O151" i="1"/>
  <c r="C146" i="1" l="1"/>
  <c r="V146" i="1"/>
  <c r="R146" i="1"/>
  <c r="O146" i="1"/>
  <c r="V122" i="1"/>
  <c r="O122" i="1"/>
  <c r="O128" i="1" s="1"/>
  <c r="K122" i="1"/>
  <c r="K110" i="1" l="1"/>
  <c r="J110" i="1"/>
  <c r="N88" i="1" l="1"/>
  <c r="N100" i="1" s="1"/>
  <c r="F86" i="1"/>
  <c r="K86" i="1"/>
  <c r="I86" i="1"/>
  <c r="I69" i="1" l="1"/>
  <c r="F69" i="1"/>
  <c r="V69" i="1" l="1"/>
  <c r="O69" i="1"/>
  <c r="K69" i="1"/>
  <c r="E69" i="1"/>
  <c r="J53" i="1" l="1"/>
  <c r="V50" i="1"/>
  <c r="Q50" i="1"/>
  <c r="O50" i="1"/>
  <c r="K50" i="1"/>
  <c r="F50" i="1"/>
  <c r="O35" i="1" l="1"/>
  <c r="N35" i="1"/>
  <c r="K35" i="1"/>
  <c r="J17" i="1" l="1"/>
  <c r="I17" i="1"/>
  <c r="Y6" i="1" l="1"/>
  <c r="X6" i="1"/>
  <c r="W6" i="1"/>
  <c r="V6" i="1"/>
  <c r="U6" i="1"/>
  <c r="T6" i="1"/>
  <c r="T14" i="1" s="1"/>
  <c r="S6" i="1"/>
  <c r="R6" i="1"/>
  <c r="Q6" i="1"/>
  <c r="P6" i="1"/>
  <c r="O6" i="1"/>
  <c r="N6" i="1"/>
  <c r="M6" i="1"/>
  <c r="M14" i="1" s="1"/>
  <c r="L6" i="1"/>
  <c r="K6" i="1"/>
  <c r="K14" i="1" s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<sst xmlns="http://schemas.openxmlformats.org/spreadsheetml/2006/main" count="948" uniqueCount="336">
  <si>
    <t>ramas 30.06</t>
  </si>
  <si>
    <t>20.13</t>
  </si>
  <si>
    <t>20.14</t>
  </si>
  <si>
    <t>20.16</t>
  </si>
  <si>
    <t>20.30.03</t>
  </si>
  <si>
    <t>20.30.30</t>
  </si>
  <si>
    <t>71.01.03</t>
  </si>
  <si>
    <t>71.01.30</t>
  </si>
  <si>
    <t>71.03</t>
  </si>
  <si>
    <t>trim III</t>
  </si>
  <si>
    <t>ramas 01.07</t>
  </si>
  <si>
    <t>Dante International</t>
  </si>
  <si>
    <t>ob inv</t>
  </si>
  <si>
    <t>City Cafetaria</t>
  </si>
  <si>
    <t>chelt juriu</t>
  </si>
  <si>
    <t>Carrefour</t>
  </si>
  <si>
    <t>avans</t>
  </si>
  <si>
    <t>deplasare proiect Arheodrom</t>
  </si>
  <si>
    <t>incasare decont mat expoz</t>
  </si>
  <si>
    <t>incasat conv telefonice</t>
  </si>
  <si>
    <t>Corsar Online</t>
  </si>
  <si>
    <t>mat proiect Pilot</t>
  </si>
  <si>
    <t>Dedeman</t>
  </si>
  <si>
    <t>mat proiect Arheodrom</t>
  </si>
  <si>
    <t>deplasare externa</t>
  </si>
  <si>
    <t>Marele Pescar Trade</t>
  </si>
  <si>
    <t>Roumasport</t>
  </si>
  <si>
    <t>achiz registru Sultana proiect Arheodrom</t>
  </si>
  <si>
    <t>deplasare interna</t>
  </si>
  <si>
    <t>ramas 04.07</t>
  </si>
  <si>
    <t xml:space="preserve">Altex </t>
  </si>
  <si>
    <t>CNCAN</t>
  </si>
  <si>
    <t>Bugetul de Stat</t>
  </si>
  <si>
    <t>taxa licente laborator</t>
  </si>
  <si>
    <t>tarif elib licenta lab</t>
  </si>
  <si>
    <t>Gorgona Design</t>
  </si>
  <si>
    <t>Ed Age Art</t>
  </si>
  <si>
    <t>album Teazur</t>
  </si>
  <si>
    <t>Golden Class Services</t>
  </si>
  <si>
    <t>mat lab</t>
  </si>
  <si>
    <t>Vidanj Activ</t>
  </si>
  <si>
    <t>serv vidanjare</t>
  </si>
  <si>
    <t>Reveriart</t>
  </si>
  <si>
    <t>proiect  Arheodrom</t>
  </si>
  <si>
    <t>santiere</t>
  </si>
  <si>
    <t>zilieri</t>
  </si>
  <si>
    <t>Nufaru</t>
  </si>
  <si>
    <t xml:space="preserve"> zilieri</t>
  </si>
  <si>
    <t>incasare Nufaru</t>
  </si>
  <si>
    <t>incasare proiect Arheodrom</t>
  </si>
  <si>
    <t>ramas 05.07</t>
  </si>
  <si>
    <t>Miorita Landscape</t>
  </si>
  <si>
    <t>deplasare externa tematica</t>
  </si>
  <si>
    <t>transfer bancar</t>
  </si>
  <si>
    <t>Enel Energie</t>
  </si>
  <si>
    <t>energ electrica</t>
  </si>
  <si>
    <t>UPC</t>
  </si>
  <si>
    <t>internet</t>
  </si>
  <si>
    <t>Apa Nova</t>
  </si>
  <si>
    <t>consum apa</t>
  </si>
  <si>
    <t>Bugetul de stat</t>
  </si>
  <si>
    <t>impozit zilieri</t>
  </si>
  <si>
    <t>impozit zilieri Limes T</t>
  </si>
  <si>
    <t>Cab av Moisescu</t>
  </si>
  <si>
    <t>redactare intampinare recurs</t>
  </si>
  <si>
    <t>decont</t>
  </si>
  <si>
    <t>deplasare interna Limes T</t>
  </si>
  <si>
    <t>ramas 06.07</t>
  </si>
  <si>
    <t>rectificare</t>
  </si>
  <si>
    <t>deplasare interna proiect Idei</t>
  </si>
  <si>
    <t>incasare deplasare interna</t>
  </si>
  <si>
    <t>ramas 07.07</t>
  </si>
  <si>
    <t>Premier Voyage Consult</t>
  </si>
  <si>
    <t xml:space="preserve">deplasare externa </t>
  </si>
  <si>
    <t>Orange</t>
  </si>
  <si>
    <t>convorbiri telefonice</t>
  </si>
  <si>
    <t xml:space="preserve">Romano </t>
  </si>
  <si>
    <t xml:space="preserve">mentenanta  si mat </t>
  </si>
  <si>
    <t xml:space="preserve">LPV Proiect Consult </t>
  </si>
  <si>
    <t>revizie centrala termica</t>
  </si>
  <si>
    <t>mat proiect pilot</t>
  </si>
  <si>
    <t xml:space="preserve">Rosal Grup </t>
  </si>
  <si>
    <t>salubritate</t>
  </si>
  <si>
    <t>incasare deplasare</t>
  </si>
  <si>
    <t>ramas 11.07</t>
  </si>
  <si>
    <t>Fan Courier Express</t>
  </si>
  <si>
    <t>curierat</t>
  </si>
  <si>
    <t>Insti de Arh Vasile Parvan</t>
  </si>
  <si>
    <t>parteneri proiect Limes T</t>
  </si>
  <si>
    <t>Topo Cad Vest</t>
  </si>
  <si>
    <t xml:space="preserve">inchiriere statie </t>
  </si>
  <si>
    <t>Telekom</t>
  </si>
  <si>
    <t>Sof Service</t>
  </si>
  <si>
    <t xml:space="preserve">mat conserv </t>
  </si>
  <si>
    <t>Mabo Invest</t>
  </si>
  <si>
    <t>mat depozite</t>
  </si>
  <si>
    <t>PFA Francu</t>
  </si>
  <si>
    <t>confect chei</t>
  </si>
  <si>
    <t>deplasare Nufaru</t>
  </si>
  <si>
    <t>ramas 12.07</t>
  </si>
  <si>
    <t>Romano Electro</t>
  </si>
  <si>
    <t>lucrari  echipament antiefractie</t>
  </si>
  <si>
    <t xml:space="preserve">Messer </t>
  </si>
  <si>
    <t>inchiriere butelie</t>
  </si>
  <si>
    <t>MNIR</t>
  </si>
  <si>
    <t xml:space="preserve">carti </t>
  </si>
  <si>
    <t>proiect Idei deplasare externa</t>
  </si>
  <si>
    <t>deplasare interna proiect Identitati</t>
  </si>
  <si>
    <t xml:space="preserve"> incasare proiect Idei deplasare externa</t>
  </si>
  <si>
    <t>incasare proiect Idei deplasare interna</t>
  </si>
  <si>
    <t>ramas 13.07</t>
  </si>
  <si>
    <t xml:space="preserve">proiect Idei </t>
  </si>
  <si>
    <t>salarii proiect Idei</t>
  </si>
  <si>
    <t>proiect Ceres</t>
  </si>
  <si>
    <t>salarii proiect Ceres</t>
  </si>
  <si>
    <t>varsaminte handicapati</t>
  </si>
  <si>
    <t>deplasare proiect Idei</t>
  </si>
  <si>
    <t>registre zilieri</t>
  </si>
  <si>
    <t>decont deplasare externa</t>
  </si>
  <si>
    <t>incasare deplasare externa</t>
  </si>
  <si>
    <t>ramas 14.07</t>
  </si>
  <si>
    <t>OK Service</t>
  </si>
  <si>
    <t>curs perfectionare</t>
  </si>
  <si>
    <t>LPV Proiect Consult</t>
  </si>
  <si>
    <t>prestari serv</t>
  </si>
  <si>
    <t>Mixt Com</t>
  </si>
  <si>
    <t>mentenanta servicii contabilitate</t>
  </si>
  <si>
    <t>birotica</t>
  </si>
  <si>
    <t>Aiotech Data Consult</t>
  </si>
  <si>
    <t>upgrade</t>
  </si>
  <si>
    <t>Doma Training</t>
  </si>
  <si>
    <t>mat  proiect Ceres</t>
  </si>
  <si>
    <t>Aiotech It Suport</t>
  </si>
  <si>
    <t>reinnoire antivirus</t>
  </si>
  <si>
    <t>deplasare Capidava</t>
  </si>
  <si>
    <t>incasare</t>
  </si>
  <si>
    <t>ramas 15.07</t>
  </si>
  <si>
    <t>ramas 18.07</t>
  </si>
  <si>
    <t>decont deplasare interna</t>
  </si>
  <si>
    <t>ramas 19.07</t>
  </si>
  <si>
    <t>decont deplasare</t>
  </si>
  <si>
    <t>ramas 21.07</t>
  </si>
  <si>
    <t xml:space="preserve">avans </t>
  </si>
  <si>
    <t>Aiotech IT Suport</t>
  </si>
  <si>
    <t>servicii mail si forum</t>
  </si>
  <si>
    <t>servicii de gestionare si asistenta retele</t>
  </si>
  <si>
    <t>servicii de reparare si intretinere</t>
  </si>
  <si>
    <t>piese de schimb</t>
  </si>
  <si>
    <t>memorie USB</t>
  </si>
  <si>
    <t>Baduc</t>
  </si>
  <si>
    <t>mat expozitie</t>
  </si>
  <si>
    <t>Total Spectrum</t>
  </si>
  <si>
    <t>materiale</t>
  </si>
  <si>
    <t>Univ Bucuresti</t>
  </si>
  <si>
    <t>parteneri proiect Arheodrom</t>
  </si>
  <si>
    <t>S&amp;S Proiectare</t>
  </si>
  <si>
    <t>Enel</t>
  </si>
  <si>
    <t>consum en electrica</t>
  </si>
  <si>
    <t>La Fantana</t>
  </si>
  <si>
    <t>anbonament apa</t>
  </si>
  <si>
    <t>Tehnostar</t>
  </si>
  <si>
    <t>registre pv</t>
  </si>
  <si>
    <t>Duioco  Clima</t>
  </si>
  <si>
    <t>revizii si reparatii</t>
  </si>
  <si>
    <t>Ascensorul</t>
  </si>
  <si>
    <t xml:space="preserve">mentenanta lift </t>
  </si>
  <si>
    <t>Opus</t>
  </si>
  <si>
    <t>servicii design</t>
  </si>
  <si>
    <t>piese schimb</t>
  </si>
  <si>
    <t>Control Arhisoft Management</t>
  </si>
  <si>
    <t>servicii mentenanta</t>
  </si>
  <si>
    <t>Asirom</t>
  </si>
  <si>
    <t>asigurare piese</t>
  </si>
  <si>
    <t>ramas 22.07</t>
  </si>
  <si>
    <t>deplasare interna proiect Collage</t>
  </si>
  <si>
    <t>ramas 25.07</t>
  </si>
  <si>
    <t>PFA Bottez Alina</t>
  </si>
  <si>
    <t>traducere</t>
  </si>
  <si>
    <t>Faxmedia</t>
  </si>
  <si>
    <t>Alliance Computers</t>
  </si>
  <si>
    <t>Rik</t>
  </si>
  <si>
    <t xml:space="preserve">Star Topo Construct </t>
  </si>
  <si>
    <t>serv adm statii lucru</t>
  </si>
  <si>
    <t>Evolution Prest Systems</t>
  </si>
  <si>
    <t>ITMB</t>
  </si>
  <si>
    <t>registru zilieri</t>
  </si>
  <si>
    <t>PFA Alexandru Angela</t>
  </si>
  <si>
    <t>serv legatorie</t>
  </si>
  <si>
    <t>plata zilieri</t>
  </si>
  <si>
    <t>ramas 27.07</t>
  </si>
  <si>
    <t>C&amp;C Office Distribution</t>
  </si>
  <si>
    <t>tipizate</t>
  </si>
  <si>
    <t>Creative Office</t>
  </si>
  <si>
    <t>Toko</t>
  </si>
  <si>
    <t>tonner</t>
  </si>
  <si>
    <t>Rembigal</t>
  </si>
  <si>
    <t>Biro Media Trading</t>
  </si>
  <si>
    <t>Cellutec Rom</t>
  </si>
  <si>
    <t>mat depozit</t>
  </si>
  <si>
    <t>mat proiect Ceres</t>
  </si>
  <si>
    <t>Best Express</t>
  </si>
  <si>
    <t>Bin Software</t>
  </si>
  <si>
    <t>servicii operator RSTVI</t>
  </si>
  <si>
    <t>servicii baza de date</t>
  </si>
  <si>
    <t>BCR</t>
  </si>
  <si>
    <t>transfer bancar proiect Identitati</t>
  </si>
  <si>
    <t>ramas 28.07</t>
  </si>
  <si>
    <t>Flanco</t>
  </si>
  <si>
    <t>CDM Prestari serv</t>
  </si>
  <si>
    <t>mentenanta instalatii electrice</t>
  </si>
  <si>
    <t>ramas 29.07</t>
  </si>
  <si>
    <t>deplasare</t>
  </si>
  <si>
    <t>deplasare bordusani</t>
  </si>
  <si>
    <t xml:space="preserve">reparatii </t>
  </si>
  <si>
    <t>perfectionare</t>
  </si>
  <si>
    <t>PFA Rumega Irimus</t>
  </si>
  <si>
    <t>prestari serv proiect Limes MC</t>
  </si>
  <si>
    <t>conv telefonice</t>
  </si>
  <si>
    <t>avans deplasare</t>
  </si>
  <si>
    <t>deplasare Bucsani</t>
  </si>
  <si>
    <t xml:space="preserve">avans deplasare </t>
  </si>
  <si>
    <t>deplasare Bordusani proiect Idei</t>
  </si>
  <si>
    <t>taxa viză</t>
  </si>
  <si>
    <t>decont zilieri</t>
  </si>
  <si>
    <t>ramas 01.08</t>
  </si>
  <si>
    <t>energ electrica Nufaru</t>
  </si>
  <si>
    <t>reglare</t>
  </si>
  <si>
    <t>transport deplasare</t>
  </si>
  <si>
    <t>deplasare Ostrov</t>
  </si>
  <si>
    <t>deplasare Alba</t>
  </si>
  <si>
    <t>ramas 02.08</t>
  </si>
  <si>
    <t>ramas 03.08</t>
  </si>
  <si>
    <t>ramas 08.08</t>
  </si>
  <si>
    <t>servicii</t>
  </si>
  <si>
    <t>Global Step</t>
  </si>
  <si>
    <t>Rosal Grup</t>
  </si>
  <si>
    <t>Kunst Production</t>
  </si>
  <si>
    <t>organizare expozitii</t>
  </si>
  <si>
    <t>Fan Courier</t>
  </si>
  <si>
    <t>Cab av Moisescu D</t>
  </si>
  <si>
    <t>redactare intampinare</t>
  </si>
  <si>
    <t>decont perfectionare</t>
  </si>
  <si>
    <t>ramas 09.08</t>
  </si>
  <si>
    <t>King Euroservice</t>
  </si>
  <si>
    <t>service auto</t>
  </si>
  <si>
    <t>Roel</t>
  </si>
  <si>
    <t>abonament service</t>
  </si>
  <si>
    <t>Mixt  Com</t>
  </si>
  <si>
    <t>mentenanta contab</t>
  </si>
  <si>
    <t>ramas 10.08</t>
  </si>
  <si>
    <t>sal proiect Idei</t>
  </si>
  <si>
    <t>sal proiect Ceres</t>
  </si>
  <si>
    <t>proiect Identitati</t>
  </si>
  <si>
    <t>sal proiect Identitati</t>
  </si>
  <si>
    <t xml:space="preserve">proiect Transalutanus </t>
  </si>
  <si>
    <t>sal proiect Translutanus</t>
  </si>
  <si>
    <t>varsamant pers handicap</t>
  </si>
  <si>
    <t>deplasare proiect Pilot</t>
  </si>
  <si>
    <t>ramas 11.08</t>
  </si>
  <si>
    <t>Botezatu Dorin</t>
  </si>
  <si>
    <t>contract juridic</t>
  </si>
  <si>
    <t>prestari servicii</t>
  </si>
  <si>
    <t>piese</t>
  </si>
  <si>
    <t>INOE</t>
  </si>
  <si>
    <t xml:space="preserve">prestari serv </t>
  </si>
  <si>
    <t>ramas 12.08</t>
  </si>
  <si>
    <t>Marcoshop Production</t>
  </si>
  <si>
    <t>Marketing Concept</t>
  </si>
  <si>
    <t>Contr-all End</t>
  </si>
  <si>
    <t>stampile</t>
  </si>
  <si>
    <t>Arexim</t>
  </si>
  <si>
    <t>servicii printare</t>
  </si>
  <si>
    <t>Transglobus</t>
  </si>
  <si>
    <t>containere</t>
  </si>
  <si>
    <t>Eco Clean</t>
  </si>
  <si>
    <t>serv curatatorie</t>
  </si>
  <si>
    <t>prest servicii</t>
  </si>
  <si>
    <t>mentenanta climatizare</t>
  </si>
  <si>
    <t>ab apa</t>
  </si>
  <si>
    <t>decont Arheodrom</t>
  </si>
  <si>
    <t>decont Identitati</t>
  </si>
  <si>
    <t>ramas 17.08</t>
  </si>
  <si>
    <t>ramas 18.08</t>
  </si>
  <si>
    <t>Toner shop</t>
  </si>
  <si>
    <t>toner</t>
  </si>
  <si>
    <t>Maria Paper</t>
  </si>
  <si>
    <t>mat restaurare</t>
  </si>
  <si>
    <t>serv printare</t>
  </si>
  <si>
    <t>Altex</t>
  </si>
  <si>
    <t>OAR</t>
  </si>
  <si>
    <t>organizare concurs</t>
  </si>
  <si>
    <t>contrib zilieri</t>
  </si>
  <si>
    <t>sant Harsova</t>
  </si>
  <si>
    <t xml:space="preserve">   </t>
  </si>
  <si>
    <t>ramas 19.08</t>
  </si>
  <si>
    <t>Budura Ioan</t>
  </si>
  <si>
    <t>incasat</t>
  </si>
  <si>
    <t>ramas 22.08</t>
  </si>
  <si>
    <t>Shopfitting</t>
  </si>
  <si>
    <t>santier Sultana</t>
  </si>
  <si>
    <t>acumulatori</t>
  </si>
  <si>
    <t>CNCIR</t>
  </si>
  <si>
    <t>telefonie</t>
  </si>
  <si>
    <t>Profiart</t>
  </si>
  <si>
    <t>ramas 23.08</t>
  </si>
  <si>
    <t>Ceaprazaria Darius</t>
  </si>
  <si>
    <t>confectionare replici</t>
  </si>
  <si>
    <t>rechizite</t>
  </si>
  <si>
    <t>TNT</t>
  </si>
  <si>
    <t xml:space="preserve">transport </t>
  </si>
  <si>
    <t xml:space="preserve"> Dante International</t>
  </si>
  <si>
    <t>F64</t>
  </si>
  <si>
    <t>mentenanta platforma</t>
  </si>
  <si>
    <t>ramas 24.08</t>
  </si>
  <si>
    <t>Ascensorul Romservice</t>
  </si>
  <si>
    <t>intretinere lift</t>
  </si>
  <si>
    <t>Electro Terminale Mansoane</t>
  </si>
  <si>
    <t>decont proiect Arheodrom</t>
  </si>
  <si>
    <t>ramas 25.08</t>
  </si>
  <si>
    <t>materiale expozitie</t>
  </si>
  <si>
    <t>OMV</t>
  </si>
  <si>
    <t>perefectionare</t>
  </si>
  <si>
    <t>ITM</t>
  </si>
  <si>
    <t>ramas 26.08</t>
  </si>
  <si>
    <t>Bin sSoft</t>
  </si>
  <si>
    <t>mentenanta baza de date</t>
  </si>
  <si>
    <t>deplasare externa proiect identitati</t>
  </si>
  <si>
    <t>ramas 29.08</t>
  </si>
  <si>
    <t>consum energie electrica</t>
  </si>
  <si>
    <t>ramas 30.08</t>
  </si>
  <si>
    <t>CDM Prestari Servicii</t>
  </si>
  <si>
    <t>inchiriere statie lucru</t>
  </si>
  <si>
    <t>reg zilieri</t>
  </si>
  <si>
    <t>ramas 31.08</t>
  </si>
  <si>
    <t>cec</t>
  </si>
  <si>
    <t>INCASAT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</si>
</sst>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/>
    <xf numFmtId="0" fontId="2" fillId="0" borderId="0" xfId="0" applyFont="1"/>
    <xf numFmtId="0" fontId="0" fillId="0" borderId="1" xfId="0" applyBorder="1"/>
    <xf numFmtId="0" fontId="2" fillId="0" borderId="5" xfId="0" applyFont="1" applyBorder="1"/>
    <xf numFmtId="0" fontId="0" fillId="0" borderId="6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3" borderId="1" xfId="0" applyFont="1" applyFill="1" applyBorder="1"/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2" fillId="0" borderId="6" xfId="0" applyFont="1" applyBorder="1"/>
    <xf numFmtId="0" fontId="2" fillId="2" borderId="6" xfId="0" applyFont="1" applyFill="1" applyBorder="1"/>
    <xf numFmtId="0" fontId="3" fillId="0" borderId="2" xfId="0" applyFont="1" applyBorder="1"/>
    <xf numFmtId="0" fontId="3" fillId="0" borderId="3" xfId="0" applyFont="1" applyBorder="1"/>
    <xf numFmtId="164" fontId="3" fillId="0" borderId="3" xfId="0" applyNumberFormat="1" applyFont="1" applyBorder="1"/>
    <xf numFmtId="0" fontId="4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4" xfId="0" applyFont="1" applyBorder="1"/>
    <xf numFmtId="0" fontId="0" fillId="0" borderId="6" xfId="0" applyBorder="1" applyAlignment="1">
      <alignment wrapText="1"/>
    </xf>
    <xf numFmtId="0" fontId="2" fillId="0" borderId="7" xfId="0" applyFont="1" applyBorder="1"/>
    <xf numFmtId="0" fontId="4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/>
    <xf numFmtId="2" fontId="0" fillId="0" borderId="1" xfId="0" applyNumberFormat="1" applyBorder="1"/>
    <xf numFmtId="0" fontId="0" fillId="3" borderId="1" xfId="0" applyFill="1" applyBorder="1"/>
    <xf numFmtId="0" fontId="1" fillId="0" borderId="1" xfId="0" applyFont="1" applyBorder="1"/>
    <xf numFmtId="0" fontId="2" fillId="0" borderId="1" xfId="0" applyFont="1" applyFill="1" applyBorder="1"/>
    <xf numFmtId="2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535"/>
  <sheetViews>
    <sheetView tabSelected="1" topLeftCell="B470" workbookViewId="0">
      <selection activeCell="T506" sqref="T506"/>
    </sheetView>
  </sheetViews>
  <sheetFormatPr defaultRowHeight="15" x14ac:dyDescent="0.25"/>
  <cols>
    <col min="1" max="1" width="20.5703125" customWidth="1"/>
    <col min="2" max="2" width="19.7109375" customWidth="1"/>
    <col min="3" max="3" width="14.140625" customWidth="1"/>
    <col min="4" max="4" width="10.28515625" customWidth="1"/>
    <col min="5" max="5" width="11" customWidth="1"/>
    <col min="10" max="10" width="10" customWidth="1"/>
    <col min="11" max="11" width="10.7109375" customWidth="1"/>
    <col min="13" max="13" width="10.5703125" customWidth="1"/>
    <col min="14" max="14" width="12.42578125" customWidth="1"/>
    <col min="15" max="15" width="10.42578125" customWidth="1"/>
    <col min="20" max="20" width="12.140625" customWidth="1"/>
    <col min="21" max="21" width="10.28515625" customWidth="1"/>
    <col min="22" max="22" width="10.42578125" customWidth="1"/>
  </cols>
  <sheetData>
    <row r="2" spans="1:25" ht="15.75" thickBot="1" x14ac:dyDescent="0.3"/>
    <row r="3" spans="1:25" s="18" customFormat="1" ht="15.75" thickBot="1" x14ac:dyDescent="0.3">
      <c r="A3" s="15"/>
      <c r="B3" s="16"/>
      <c r="C3" s="17">
        <v>36911</v>
      </c>
      <c r="D3" s="17">
        <v>37276</v>
      </c>
      <c r="E3" s="17">
        <v>37641</v>
      </c>
      <c r="F3" s="17">
        <v>38006</v>
      </c>
      <c r="G3" s="17">
        <v>38372</v>
      </c>
      <c r="H3" s="17">
        <v>38737</v>
      </c>
      <c r="I3" s="17">
        <v>39467</v>
      </c>
      <c r="J3" s="17">
        <v>39833</v>
      </c>
      <c r="K3" s="17">
        <v>10978</v>
      </c>
      <c r="L3" s="17">
        <v>36576</v>
      </c>
      <c r="M3" s="17">
        <v>11098</v>
      </c>
      <c r="N3" s="17">
        <v>37062</v>
      </c>
      <c r="O3" s="17">
        <v>37427</v>
      </c>
      <c r="P3" s="17">
        <v>36789</v>
      </c>
      <c r="Q3" s="17">
        <v>36850</v>
      </c>
      <c r="R3" s="17" t="s">
        <v>1</v>
      </c>
      <c r="S3" s="17" t="s">
        <v>2</v>
      </c>
      <c r="T3" s="17" t="s">
        <v>3</v>
      </c>
      <c r="U3" s="17" t="s">
        <v>4</v>
      </c>
      <c r="V3" s="17" t="s">
        <v>5</v>
      </c>
      <c r="W3" s="17" t="s">
        <v>6</v>
      </c>
      <c r="X3" s="17" t="s">
        <v>7</v>
      </c>
      <c r="Y3" s="16" t="s">
        <v>8</v>
      </c>
    </row>
    <row r="4" spans="1:25" x14ac:dyDescent="0.25">
      <c r="A4" s="13"/>
      <c r="B4" s="13" t="s">
        <v>0</v>
      </c>
      <c r="C4" s="14">
        <v>90.220000000000709</v>
      </c>
      <c r="D4" s="14">
        <v>0</v>
      </c>
      <c r="E4" s="14">
        <v>8416.9000000000015</v>
      </c>
      <c r="F4" s="14">
        <v>2905.0600000000009</v>
      </c>
      <c r="G4" s="14">
        <v>0</v>
      </c>
      <c r="H4" s="14">
        <v>11647.06</v>
      </c>
      <c r="I4" s="14">
        <v>11429.759999999993</v>
      </c>
      <c r="J4" s="14">
        <v>262627.33</v>
      </c>
      <c r="K4" s="14">
        <v>297415.64999999991</v>
      </c>
      <c r="L4" s="14">
        <v>90000</v>
      </c>
      <c r="M4" s="14">
        <v>74972.319999999992</v>
      </c>
      <c r="N4" s="14">
        <v>37761.849999999991</v>
      </c>
      <c r="O4" s="14">
        <v>59931.960000000021</v>
      </c>
      <c r="P4" s="14">
        <v>7000</v>
      </c>
      <c r="Q4" s="14">
        <v>228000</v>
      </c>
      <c r="R4" s="14">
        <v>61858.509999999987</v>
      </c>
      <c r="S4" s="14">
        <v>11756.160000000002</v>
      </c>
      <c r="T4" s="14">
        <v>638232.36999999976</v>
      </c>
      <c r="U4" s="14">
        <v>239117.33999999997</v>
      </c>
      <c r="V4" s="14">
        <v>136646.24</v>
      </c>
      <c r="W4" s="14">
        <v>831.66000000000076</v>
      </c>
      <c r="X4" s="14">
        <v>1769.0200000000004</v>
      </c>
      <c r="Y4" s="13">
        <v>0</v>
      </c>
    </row>
    <row r="5" spans="1:25" s="2" customFormat="1" ht="15.75" thickBot="1" x14ac:dyDescent="0.3">
      <c r="A5" s="4"/>
      <c r="B5" s="4" t="s">
        <v>9</v>
      </c>
      <c r="C5" s="4">
        <v>8000</v>
      </c>
      <c r="D5" s="4"/>
      <c r="E5" s="4">
        <v>42000</v>
      </c>
      <c r="F5" s="4">
        <v>8000</v>
      </c>
      <c r="G5" s="4">
        <v>34000</v>
      </c>
      <c r="H5" s="4">
        <v>12000</v>
      </c>
      <c r="I5" s="4">
        <v>18000</v>
      </c>
      <c r="J5" s="4">
        <v>350000</v>
      </c>
      <c r="K5" s="4">
        <v>532000</v>
      </c>
      <c r="L5" s="4">
        <v>50000</v>
      </c>
      <c r="M5" s="4">
        <v>528500</v>
      </c>
      <c r="N5" s="4">
        <v>50000</v>
      </c>
      <c r="O5" s="4">
        <v>0</v>
      </c>
      <c r="P5" s="4">
        <v>4000</v>
      </c>
      <c r="Q5" s="4">
        <v>98000</v>
      </c>
      <c r="R5" s="4">
        <v>50000</v>
      </c>
      <c r="S5" s="4">
        <v>10000</v>
      </c>
      <c r="T5" s="4">
        <v>728500</v>
      </c>
      <c r="U5" s="4">
        <v>0</v>
      </c>
      <c r="V5" s="4">
        <v>81000</v>
      </c>
      <c r="W5" s="4">
        <v>0</v>
      </c>
      <c r="X5" s="4">
        <v>0</v>
      </c>
      <c r="Y5" s="4">
        <v>1743000</v>
      </c>
    </row>
    <row r="6" spans="1:25" s="2" customFormat="1" ht="15.75" thickBot="1" x14ac:dyDescent="0.3">
      <c r="A6" s="6"/>
      <c r="B6" s="7" t="s">
        <v>10</v>
      </c>
      <c r="C6" s="7">
        <f t="shared" ref="C6:V6" si="0">C4+C5</f>
        <v>8090.2200000000012</v>
      </c>
      <c r="D6" s="7">
        <f t="shared" si="0"/>
        <v>0</v>
      </c>
      <c r="E6" s="7">
        <f t="shared" si="0"/>
        <v>50416.9</v>
      </c>
      <c r="F6" s="7">
        <f t="shared" si="0"/>
        <v>10905.060000000001</v>
      </c>
      <c r="G6" s="7">
        <f t="shared" si="0"/>
        <v>34000</v>
      </c>
      <c r="H6" s="7">
        <f t="shared" si="0"/>
        <v>23647.059999999998</v>
      </c>
      <c r="I6" s="7">
        <f t="shared" si="0"/>
        <v>29429.759999999995</v>
      </c>
      <c r="J6" s="7">
        <f t="shared" si="0"/>
        <v>612627.33000000007</v>
      </c>
      <c r="K6" s="7">
        <f t="shared" si="0"/>
        <v>829415.64999999991</v>
      </c>
      <c r="L6" s="7">
        <f t="shared" si="0"/>
        <v>140000</v>
      </c>
      <c r="M6" s="7">
        <f t="shared" si="0"/>
        <v>603472.31999999995</v>
      </c>
      <c r="N6" s="7">
        <f t="shared" si="0"/>
        <v>87761.849999999991</v>
      </c>
      <c r="O6" s="7">
        <f t="shared" si="0"/>
        <v>59931.960000000021</v>
      </c>
      <c r="P6" s="7">
        <f t="shared" si="0"/>
        <v>11000</v>
      </c>
      <c r="Q6" s="7">
        <f t="shared" si="0"/>
        <v>326000</v>
      </c>
      <c r="R6" s="7">
        <f t="shared" si="0"/>
        <v>111858.50999999998</v>
      </c>
      <c r="S6" s="7">
        <f t="shared" si="0"/>
        <v>21756.160000000003</v>
      </c>
      <c r="T6" s="7">
        <f t="shared" si="0"/>
        <v>1366732.3699999996</v>
      </c>
      <c r="U6" s="7">
        <f t="shared" si="0"/>
        <v>239117.33999999997</v>
      </c>
      <c r="V6" s="7">
        <f t="shared" si="0"/>
        <v>217646.24</v>
      </c>
      <c r="W6" s="7">
        <f>W4+W5</f>
        <v>831.66000000000076</v>
      </c>
      <c r="X6" s="7">
        <f>X4+X5</f>
        <v>1769.0200000000004</v>
      </c>
      <c r="Y6" s="8">
        <f>Y4+Y5</f>
        <v>1743000</v>
      </c>
    </row>
    <row r="7" spans="1:25" x14ac:dyDescent="0.25">
      <c r="A7" s="5" t="s">
        <v>11</v>
      </c>
      <c r="B7" s="5" t="s">
        <v>12</v>
      </c>
      <c r="C7" s="5"/>
      <c r="D7" s="5"/>
      <c r="E7" s="5"/>
      <c r="F7" s="5"/>
      <c r="G7" s="5"/>
      <c r="H7" s="5"/>
      <c r="I7" s="5"/>
      <c r="J7" s="5"/>
      <c r="K7" s="5"/>
      <c r="L7" s="5"/>
      <c r="M7" s="5">
        <v>239.99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x14ac:dyDescent="0.25">
      <c r="A8" s="3" t="s">
        <v>13</v>
      </c>
      <c r="B8" s="3" t="s">
        <v>14</v>
      </c>
      <c r="C8" s="3"/>
      <c r="D8" s="3"/>
      <c r="E8" s="3"/>
      <c r="F8" s="3"/>
      <c r="G8" s="3"/>
      <c r="H8" s="3"/>
      <c r="I8" s="3"/>
      <c r="J8" s="3"/>
      <c r="K8" s="3">
        <v>1268.2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x14ac:dyDescent="0.25">
      <c r="A9" s="3" t="s">
        <v>15</v>
      </c>
      <c r="B9" s="3" t="s">
        <v>14</v>
      </c>
      <c r="C9" s="3"/>
      <c r="D9" s="3"/>
      <c r="E9" s="3"/>
      <c r="F9" s="3"/>
      <c r="G9" s="3"/>
      <c r="H9" s="3"/>
      <c r="I9" s="3"/>
      <c r="J9" s="3"/>
      <c r="K9" s="3">
        <v>165.74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30" x14ac:dyDescent="0.25">
      <c r="A10" s="9" t="s">
        <v>16</v>
      </c>
      <c r="B10" s="10" t="s">
        <v>17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>
        <v>2053</v>
      </c>
      <c r="U10" s="3"/>
      <c r="V10" s="3"/>
      <c r="W10" s="3"/>
      <c r="X10" s="3"/>
      <c r="Y10" s="3"/>
    </row>
    <row r="11" spans="1:25" ht="30" x14ac:dyDescent="0.25">
      <c r="A11" s="9" t="s">
        <v>16</v>
      </c>
      <c r="B11" s="10" t="s">
        <v>17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>
        <v>2053</v>
      </c>
      <c r="U11" s="3"/>
      <c r="V11" s="3"/>
      <c r="W11" s="3"/>
      <c r="X11" s="3"/>
      <c r="Y11" s="3"/>
    </row>
    <row r="12" spans="1:25" ht="30" x14ac:dyDescent="0.25">
      <c r="A12" s="9" t="s">
        <v>16</v>
      </c>
      <c r="B12" s="10" t="s">
        <v>17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>
        <v>2954.5</v>
      </c>
      <c r="U12" s="3"/>
      <c r="V12" s="3"/>
      <c r="W12" s="3"/>
      <c r="X12" s="3"/>
      <c r="Y12" s="3"/>
    </row>
    <row r="13" spans="1:25" ht="30" x14ac:dyDescent="0.25">
      <c r="A13" s="9" t="s">
        <v>16</v>
      </c>
      <c r="B13" s="10" t="s">
        <v>17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>
        <v>2954.5</v>
      </c>
      <c r="U13" s="3"/>
      <c r="V13" s="3"/>
      <c r="W13" s="3"/>
      <c r="X13" s="3"/>
      <c r="Y13" s="3"/>
    </row>
    <row r="14" spans="1:25" s="2" customFormat="1" x14ac:dyDescent="0.25">
      <c r="A14" s="1"/>
      <c r="B14" s="1" t="s">
        <v>10</v>
      </c>
      <c r="C14" s="1">
        <v>8090.2200000000012</v>
      </c>
      <c r="D14" s="1">
        <v>0</v>
      </c>
      <c r="E14" s="1">
        <v>50416.9</v>
      </c>
      <c r="F14" s="1">
        <v>10905.060000000001</v>
      </c>
      <c r="G14" s="1">
        <v>34000</v>
      </c>
      <c r="H14" s="1">
        <v>23647.059999999998</v>
      </c>
      <c r="I14" s="1">
        <v>29429.759999999995</v>
      </c>
      <c r="J14" s="1">
        <v>612627.33000000007</v>
      </c>
      <c r="K14" s="1">
        <f>K6-K8-K9</f>
        <v>827981.71</v>
      </c>
      <c r="L14" s="1">
        <v>140000</v>
      </c>
      <c r="M14" s="1">
        <f>M6-M7</f>
        <v>603232.32999999996</v>
      </c>
      <c r="N14" s="1">
        <v>87761.849999999991</v>
      </c>
      <c r="O14" s="1">
        <v>59931.960000000021</v>
      </c>
      <c r="P14" s="1">
        <v>11000</v>
      </c>
      <c r="Q14" s="1">
        <v>326000</v>
      </c>
      <c r="R14" s="1">
        <v>111858.50999999998</v>
      </c>
      <c r="S14" s="1">
        <v>21756.160000000003</v>
      </c>
      <c r="T14" s="1">
        <f>T6-T10-T11-T12-T13</f>
        <v>1356717.3699999996</v>
      </c>
      <c r="U14" s="1">
        <v>239117.33999999997</v>
      </c>
      <c r="V14" s="1">
        <v>217646.24</v>
      </c>
      <c r="W14" s="1">
        <v>831.66000000000076</v>
      </c>
      <c r="X14" s="1">
        <v>1769.0200000000004</v>
      </c>
      <c r="Y14" s="1">
        <v>1743000</v>
      </c>
    </row>
    <row r="15" spans="1:25" ht="30" x14ac:dyDescent="0.25">
      <c r="A15" s="3"/>
      <c r="B15" s="10" t="s">
        <v>18</v>
      </c>
      <c r="C15" s="3"/>
      <c r="D15" s="3"/>
      <c r="E15" s="3"/>
      <c r="F15" s="3"/>
      <c r="G15" s="3"/>
      <c r="H15" s="3"/>
      <c r="I15" s="3"/>
      <c r="J15" s="3">
        <v>9.4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30.75" thickBot="1" x14ac:dyDescent="0.3">
      <c r="A16" s="11"/>
      <c r="B16" s="12" t="s">
        <v>19</v>
      </c>
      <c r="C16" s="11"/>
      <c r="D16" s="11"/>
      <c r="E16" s="11"/>
      <c r="F16" s="11"/>
      <c r="G16" s="11"/>
      <c r="H16" s="11"/>
      <c r="I16" s="11">
        <v>11.05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s="2" customFormat="1" ht="15.75" thickBot="1" x14ac:dyDescent="0.3">
      <c r="A17" s="6"/>
      <c r="B17" s="7" t="s">
        <v>10</v>
      </c>
      <c r="C17" s="7">
        <v>8090.2200000000012</v>
      </c>
      <c r="D17" s="7">
        <v>0</v>
      </c>
      <c r="E17" s="7">
        <v>50416.9</v>
      </c>
      <c r="F17" s="7">
        <v>10905.060000000001</v>
      </c>
      <c r="G17" s="7">
        <v>34000</v>
      </c>
      <c r="H17" s="7">
        <v>23647.059999999998</v>
      </c>
      <c r="I17" s="7">
        <f>I14+I16</f>
        <v>29440.809999999994</v>
      </c>
      <c r="J17" s="7">
        <f>J14+J15</f>
        <v>612636.7300000001</v>
      </c>
      <c r="K17" s="7">
        <v>827981.71</v>
      </c>
      <c r="L17" s="7">
        <v>140000</v>
      </c>
      <c r="M17" s="7">
        <v>603232.32999999996</v>
      </c>
      <c r="N17" s="7">
        <v>87761.849999999991</v>
      </c>
      <c r="O17" s="7">
        <v>59931.960000000021</v>
      </c>
      <c r="P17" s="7">
        <v>11000</v>
      </c>
      <c r="Q17" s="7">
        <v>326000</v>
      </c>
      <c r="R17" s="7">
        <v>111858.50999999998</v>
      </c>
      <c r="S17" s="7">
        <v>21756.160000000003</v>
      </c>
      <c r="T17" s="7">
        <v>1356717.3699999996</v>
      </c>
      <c r="U17" s="7">
        <v>239117.33999999997</v>
      </c>
      <c r="V17" s="7">
        <v>217646.24</v>
      </c>
      <c r="W17" s="7">
        <v>831.66000000000076</v>
      </c>
      <c r="X17" s="7">
        <v>1769.0200000000004</v>
      </c>
      <c r="Y17" s="8">
        <v>1743000</v>
      </c>
    </row>
    <row r="18" spans="1:25" s="18" customFormat="1" ht="15.75" thickBot="1" x14ac:dyDescent="0.3">
      <c r="A18" s="15"/>
      <c r="B18" s="16"/>
      <c r="C18" s="17">
        <v>36911</v>
      </c>
      <c r="D18" s="17">
        <v>37276</v>
      </c>
      <c r="E18" s="17">
        <v>37641</v>
      </c>
      <c r="F18" s="17">
        <v>38006</v>
      </c>
      <c r="G18" s="17">
        <v>38372</v>
      </c>
      <c r="H18" s="17">
        <v>38737</v>
      </c>
      <c r="I18" s="17">
        <v>39467</v>
      </c>
      <c r="J18" s="17">
        <v>39833</v>
      </c>
      <c r="K18" s="17">
        <v>10978</v>
      </c>
      <c r="L18" s="17">
        <v>36576</v>
      </c>
      <c r="M18" s="17">
        <v>11098</v>
      </c>
      <c r="N18" s="17">
        <v>37062</v>
      </c>
      <c r="O18" s="17">
        <v>37427</v>
      </c>
      <c r="P18" s="17">
        <v>36789</v>
      </c>
      <c r="Q18" s="17">
        <v>36850</v>
      </c>
      <c r="R18" s="17" t="s">
        <v>1</v>
      </c>
      <c r="S18" s="17" t="s">
        <v>2</v>
      </c>
      <c r="T18" s="17" t="s">
        <v>3</v>
      </c>
      <c r="U18" s="17" t="s">
        <v>4</v>
      </c>
      <c r="V18" s="17" t="s">
        <v>5</v>
      </c>
      <c r="W18" s="17" t="s">
        <v>6</v>
      </c>
      <c r="X18" s="17" t="s">
        <v>7</v>
      </c>
      <c r="Y18" s="16" t="s">
        <v>8</v>
      </c>
    </row>
    <row r="19" spans="1:25" s="2" customFormat="1" ht="15.75" thickBot="1" x14ac:dyDescent="0.3">
      <c r="A19" s="6"/>
      <c r="B19" s="7" t="s">
        <v>10</v>
      </c>
      <c r="C19" s="7">
        <v>8090.2200000000012</v>
      </c>
      <c r="D19" s="7">
        <v>0</v>
      </c>
      <c r="E19" s="7">
        <v>50416.9</v>
      </c>
      <c r="F19" s="7">
        <v>10905.060000000001</v>
      </c>
      <c r="G19" s="7">
        <v>34000</v>
      </c>
      <c r="H19" s="7">
        <v>23647.059999999998</v>
      </c>
      <c r="I19" s="7">
        <v>29440.809999999994</v>
      </c>
      <c r="J19" s="7">
        <v>612636.7300000001</v>
      </c>
      <c r="K19" s="7">
        <v>827981.71</v>
      </c>
      <c r="L19" s="7">
        <v>140000</v>
      </c>
      <c r="M19" s="7">
        <v>603232.32999999996</v>
      </c>
      <c r="N19" s="7">
        <v>87761.849999999991</v>
      </c>
      <c r="O19" s="7">
        <v>59931.960000000021</v>
      </c>
      <c r="P19" s="7">
        <v>11000</v>
      </c>
      <c r="Q19" s="7">
        <v>326000</v>
      </c>
      <c r="R19" s="7">
        <v>111858.50999999998</v>
      </c>
      <c r="S19" s="7">
        <v>21756.160000000003</v>
      </c>
      <c r="T19" s="7">
        <v>1356717.3699999996</v>
      </c>
      <c r="U19" s="7">
        <v>239117.33999999997</v>
      </c>
      <c r="V19" s="7">
        <v>217646.24</v>
      </c>
      <c r="W19" s="7">
        <v>831.66000000000076</v>
      </c>
      <c r="X19" s="7">
        <v>1769.0200000000004</v>
      </c>
      <c r="Y19" s="8">
        <v>1743000</v>
      </c>
    </row>
    <row r="20" spans="1:25" x14ac:dyDescent="0.25">
      <c r="A20" s="5" t="s">
        <v>13</v>
      </c>
      <c r="B20" s="5" t="s">
        <v>14</v>
      </c>
      <c r="C20" s="5"/>
      <c r="D20" s="5"/>
      <c r="E20" s="5"/>
      <c r="F20" s="5"/>
      <c r="G20" s="5"/>
      <c r="H20" s="5"/>
      <c r="I20" s="5"/>
      <c r="J20" s="5"/>
      <c r="K20" s="5">
        <v>401.2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x14ac:dyDescent="0.25">
      <c r="A21" s="3" t="s">
        <v>20</v>
      </c>
      <c r="B21" s="3" t="s">
        <v>21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>
        <v>109</v>
      </c>
      <c r="U21" s="3"/>
      <c r="V21" s="3"/>
      <c r="W21" s="3"/>
      <c r="X21" s="3"/>
      <c r="Y21" s="3"/>
    </row>
    <row r="22" spans="1:25" ht="30" x14ac:dyDescent="0.25">
      <c r="A22" s="3" t="s">
        <v>22</v>
      </c>
      <c r="B22" s="10" t="s">
        <v>23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>
        <v>1039.95</v>
      </c>
      <c r="U22" s="3"/>
      <c r="V22" s="3"/>
      <c r="W22" s="3"/>
      <c r="X22" s="3"/>
      <c r="Y22" s="3"/>
    </row>
    <row r="23" spans="1:25" x14ac:dyDescent="0.25">
      <c r="A23" s="3" t="s">
        <v>24</v>
      </c>
      <c r="B23" s="3" t="s">
        <v>24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>
        <v>3125</v>
      </c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s="3" t="s">
        <v>24</v>
      </c>
      <c r="B24" s="3" t="s">
        <v>24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>
        <v>3125</v>
      </c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A25" s="3" t="s">
        <v>24</v>
      </c>
      <c r="B25" s="3" t="s">
        <v>24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>
        <v>3125</v>
      </c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A26" s="3" t="s">
        <v>24</v>
      </c>
      <c r="B26" s="3" t="s">
        <v>24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>
        <v>3125</v>
      </c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30" x14ac:dyDescent="0.25">
      <c r="A27" s="9" t="s">
        <v>16</v>
      </c>
      <c r="B27" s="10" t="s">
        <v>17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>
        <v>1870</v>
      </c>
      <c r="U27" s="3"/>
      <c r="V27" s="3"/>
      <c r="W27" s="3"/>
      <c r="X27" s="3"/>
      <c r="Y27" s="3"/>
    </row>
    <row r="28" spans="1:25" ht="30" x14ac:dyDescent="0.25">
      <c r="A28" s="9" t="s">
        <v>16</v>
      </c>
      <c r="B28" s="10" t="s">
        <v>17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>
        <v>1869</v>
      </c>
      <c r="U28" s="3"/>
      <c r="V28" s="3"/>
      <c r="W28" s="3"/>
      <c r="X28" s="3"/>
      <c r="Y28" s="3"/>
    </row>
    <row r="29" spans="1:25" ht="30" x14ac:dyDescent="0.25">
      <c r="A29" s="9" t="s">
        <v>16</v>
      </c>
      <c r="B29" s="10" t="s">
        <v>17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>
        <v>1870</v>
      </c>
      <c r="U29" s="3"/>
      <c r="V29" s="3"/>
      <c r="W29" s="3"/>
      <c r="X29" s="3"/>
      <c r="Y29" s="3"/>
    </row>
    <row r="30" spans="1:25" ht="30" x14ac:dyDescent="0.25">
      <c r="A30" s="9" t="s">
        <v>16</v>
      </c>
      <c r="B30" s="10" t="s">
        <v>17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>
        <v>3606</v>
      </c>
      <c r="U30" s="3"/>
      <c r="V30" s="3"/>
      <c r="W30" s="3"/>
      <c r="X30" s="3"/>
      <c r="Y30" s="3"/>
    </row>
    <row r="31" spans="1:25" ht="30" x14ac:dyDescent="0.25">
      <c r="A31" s="3" t="s">
        <v>25</v>
      </c>
      <c r="B31" s="10" t="s">
        <v>23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>
        <v>1070</v>
      </c>
      <c r="U31" s="3"/>
      <c r="V31" s="3"/>
      <c r="W31" s="3"/>
      <c r="X31" s="3"/>
      <c r="Y31" s="3"/>
    </row>
    <row r="32" spans="1:25" ht="30" x14ac:dyDescent="0.25">
      <c r="A32" s="3" t="s">
        <v>26</v>
      </c>
      <c r="B32" s="10" t="s">
        <v>23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>
        <v>599.6</v>
      </c>
      <c r="U32" s="3"/>
      <c r="V32" s="3"/>
      <c r="W32" s="3"/>
      <c r="X32" s="3"/>
      <c r="Y32" s="3"/>
    </row>
    <row r="33" spans="1:25" ht="45" x14ac:dyDescent="0.25">
      <c r="A33" s="3" t="s">
        <v>16</v>
      </c>
      <c r="B33" s="10" t="s">
        <v>27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>
        <v>150</v>
      </c>
      <c r="U33" s="3"/>
      <c r="V33" s="3"/>
      <c r="W33" s="3"/>
      <c r="X33" s="3"/>
      <c r="Y33" s="3"/>
    </row>
    <row r="34" spans="1:25" ht="15.75" thickBot="1" x14ac:dyDescent="0.3">
      <c r="A34" s="11" t="s">
        <v>28</v>
      </c>
      <c r="B34" s="11" t="s">
        <v>28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>
        <v>91.5</v>
      </c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s="2" customFormat="1" x14ac:dyDescent="0.25">
      <c r="A35" s="19"/>
      <c r="B35" s="20" t="s">
        <v>29</v>
      </c>
      <c r="C35" s="20">
        <v>8090.2200000000012</v>
      </c>
      <c r="D35" s="20">
        <v>0</v>
      </c>
      <c r="E35" s="20">
        <v>50416.9</v>
      </c>
      <c r="F35" s="20">
        <v>10905.060000000001</v>
      </c>
      <c r="G35" s="20">
        <v>34000</v>
      </c>
      <c r="H35" s="20">
        <v>23647.059999999998</v>
      </c>
      <c r="I35" s="20">
        <v>29440.809999999994</v>
      </c>
      <c r="J35" s="20">
        <v>612636.7300000001</v>
      </c>
      <c r="K35" s="20">
        <f>K19-K20</f>
        <v>827580.51</v>
      </c>
      <c r="L35" s="20">
        <v>140000</v>
      </c>
      <c r="M35" s="20">
        <v>603232.32999999996</v>
      </c>
      <c r="N35" s="20">
        <f>N19-N34</f>
        <v>87670.349999999991</v>
      </c>
      <c r="O35" s="20">
        <f>O19-O23-O24-O25-O26</f>
        <v>47431.960000000021</v>
      </c>
      <c r="P35" s="20">
        <v>11000</v>
      </c>
      <c r="Q35" s="20">
        <v>326000</v>
      </c>
      <c r="R35" s="20">
        <v>111858.50999999998</v>
      </c>
      <c r="S35" s="20">
        <v>21756.160000000003</v>
      </c>
      <c r="T35" s="20">
        <f>T19-T21-T22-T27-T28-T29-T30-T31-T32-T33</f>
        <v>1344533.8199999996</v>
      </c>
      <c r="U35" s="20">
        <v>239117.33999999997</v>
      </c>
      <c r="V35" s="20">
        <v>217646.24</v>
      </c>
      <c r="W35" s="20">
        <v>831.66000000000076</v>
      </c>
      <c r="X35" s="20">
        <v>1769.0200000000004</v>
      </c>
      <c r="Y35" s="21">
        <v>1743000</v>
      </c>
    </row>
    <row r="36" spans="1:25" s="25" customFormat="1" x14ac:dyDescent="0.25">
      <c r="A36" s="26"/>
      <c r="B36" s="26"/>
      <c r="C36" s="27">
        <v>36911</v>
      </c>
      <c r="D36" s="27">
        <v>37276</v>
      </c>
      <c r="E36" s="27">
        <v>37641</v>
      </c>
      <c r="F36" s="27">
        <v>38006</v>
      </c>
      <c r="G36" s="27">
        <v>38372</v>
      </c>
      <c r="H36" s="27">
        <v>38737</v>
      </c>
      <c r="I36" s="27">
        <v>39467</v>
      </c>
      <c r="J36" s="27">
        <v>39833</v>
      </c>
      <c r="K36" s="27">
        <v>10978</v>
      </c>
      <c r="L36" s="27">
        <v>36576</v>
      </c>
      <c r="M36" s="27">
        <v>11098</v>
      </c>
      <c r="N36" s="27">
        <v>37062</v>
      </c>
      <c r="O36" s="27">
        <v>37427</v>
      </c>
      <c r="P36" s="27">
        <v>36789</v>
      </c>
      <c r="Q36" s="27">
        <v>36850</v>
      </c>
      <c r="R36" s="27" t="s">
        <v>1</v>
      </c>
      <c r="S36" s="27" t="s">
        <v>2</v>
      </c>
      <c r="T36" s="27" t="s">
        <v>3</v>
      </c>
      <c r="U36" s="27" t="s">
        <v>4</v>
      </c>
      <c r="V36" s="27" t="s">
        <v>5</v>
      </c>
      <c r="W36" s="27" t="s">
        <v>6</v>
      </c>
      <c r="X36" s="27" t="s">
        <v>7</v>
      </c>
      <c r="Y36" s="26" t="s">
        <v>8</v>
      </c>
    </row>
    <row r="37" spans="1:25" s="2" customFormat="1" ht="15.75" thickBot="1" x14ac:dyDescent="0.3">
      <c r="A37" s="22"/>
      <c r="B37" s="23" t="s">
        <v>29</v>
      </c>
      <c r="C37" s="23">
        <v>8090.2200000000012</v>
      </c>
      <c r="D37" s="23">
        <v>0</v>
      </c>
      <c r="E37" s="23">
        <v>50416.9</v>
      </c>
      <c r="F37" s="23">
        <v>10905.060000000001</v>
      </c>
      <c r="G37" s="23">
        <v>34000</v>
      </c>
      <c r="H37" s="23">
        <v>23647.059999999998</v>
      </c>
      <c r="I37" s="23">
        <v>29440.809999999994</v>
      </c>
      <c r="J37" s="23">
        <v>612636.7300000001</v>
      </c>
      <c r="K37" s="23">
        <v>827580.51</v>
      </c>
      <c r="L37" s="23">
        <v>140000</v>
      </c>
      <c r="M37" s="23">
        <v>603232.32999999996</v>
      </c>
      <c r="N37" s="23">
        <v>87670.349999999991</v>
      </c>
      <c r="O37" s="23">
        <v>47431.960000000021</v>
      </c>
      <c r="P37" s="23">
        <v>11000</v>
      </c>
      <c r="Q37" s="23">
        <v>326000</v>
      </c>
      <c r="R37" s="23">
        <v>111858.50999999998</v>
      </c>
      <c r="S37" s="23">
        <v>21756.160000000003</v>
      </c>
      <c r="T37" s="23">
        <v>1344533.8199999996</v>
      </c>
      <c r="U37" s="23">
        <v>239117.33999999997</v>
      </c>
      <c r="V37" s="23">
        <v>217646.24</v>
      </c>
      <c r="W37" s="23">
        <v>831.66000000000076</v>
      </c>
      <c r="X37" s="23">
        <v>1769.0200000000004</v>
      </c>
      <c r="Y37" s="24">
        <v>1743000</v>
      </c>
    </row>
    <row r="38" spans="1:25" x14ac:dyDescent="0.25">
      <c r="A38" s="5" t="s">
        <v>30</v>
      </c>
      <c r="B38" s="5" t="s">
        <v>12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>
        <v>849.9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x14ac:dyDescent="0.25">
      <c r="A39" s="3" t="s">
        <v>31</v>
      </c>
      <c r="B39" s="3" t="s">
        <v>33</v>
      </c>
      <c r="C39" s="3"/>
      <c r="D39" s="3"/>
      <c r="E39" s="3"/>
      <c r="F39" s="3"/>
      <c r="G39" s="3"/>
      <c r="H39" s="3"/>
      <c r="I39" s="3"/>
      <c r="J39" s="3"/>
      <c r="K39" s="3">
        <v>1728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x14ac:dyDescent="0.25">
      <c r="A40" s="3" t="s">
        <v>32</v>
      </c>
      <c r="B40" s="3" t="s">
        <v>34</v>
      </c>
      <c r="C40" s="3"/>
      <c r="D40" s="3"/>
      <c r="E40" s="3"/>
      <c r="F40" s="3"/>
      <c r="G40" s="3"/>
      <c r="H40" s="3"/>
      <c r="I40" s="3"/>
      <c r="J40" s="3"/>
      <c r="K40" s="3">
        <v>173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x14ac:dyDescent="0.25">
      <c r="A41" s="3" t="s">
        <v>24</v>
      </c>
      <c r="B41" s="3" t="s">
        <v>24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>
        <v>22325</v>
      </c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30" x14ac:dyDescent="0.25">
      <c r="A42" s="3" t="s">
        <v>35</v>
      </c>
      <c r="B42" s="10" t="s">
        <v>23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>
        <v>950.4</v>
      </c>
      <c r="U42" s="3"/>
      <c r="V42" s="3"/>
      <c r="W42" s="3"/>
      <c r="X42" s="3"/>
      <c r="Y42" s="3"/>
    </row>
    <row r="43" spans="1:25" x14ac:dyDescent="0.25">
      <c r="A43" s="3" t="s">
        <v>36</v>
      </c>
      <c r="B43" s="3" t="s">
        <v>37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>
        <v>11550</v>
      </c>
      <c r="R43" s="3"/>
      <c r="S43" s="3"/>
      <c r="T43" s="3"/>
      <c r="U43" s="3"/>
      <c r="V43" s="3"/>
      <c r="W43" s="3"/>
      <c r="X43" s="3"/>
      <c r="Y43" s="3"/>
    </row>
    <row r="44" spans="1:25" x14ac:dyDescent="0.25">
      <c r="A44" s="3" t="s">
        <v>38</v>
      </c>
      <c r="B44" s="3" t="s">
        <v>39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>
        <v>1626.24</v>
      </c>
      <c r="U44" s="3"/>
      <c r="V44" s="3"/>
      <c r="W44" s="3"/>
      <c r="X44" s="3"/>
      <c r="Y44" s="3"/>
    </row>
    <row r="45" spans="1:25" x14ac:dyDescent="0.25">
      <c r="A45" s="3" t="s">
        <v>40</v>
      </c>
      <c r="B45" s="3" t="s">
        <v>41</v>
      </c>
      <c r="C45" s="3"/>
      <c r="D45" s="3"/>
      <c r="E45" s="3"/>
      <c r="F45" s="3">
        <v>4651.2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x14ac:dyDescent="0.25">
      <c r="A46" s="3" t="s">
        <v>11</v>
      </c>
      <c r="B46" s="3" t="s">
        <v>21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>
        <v>2823.39</v>
      </c>
      <c r="U46" s="3"/>
      <c r="V46" s="3"/>
      <c r="W46" s="3"/>
      <c r="X46" s="3"/>
      <c r="Y46" s="3"/>
    </row>
    <row r="47" spans="1:25" x14ac:dyDescent="0.25">
      <c r="A47" s="3" t="s">
        <v>42</v>
      </c>
      <c r="B47" s="3" t="s">
        <v>43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>
        <v>900</v>
      </c>
      <c r="U47" s="3"/>
      <c r="V47" s="3"/>
      <c r="W47" s="3"/>
      <c r="X47" s="3"/>
      <c r="Y47" s="3"/>
    </row>
    <row r="48" spans="1:25" x14ac:dyDescent="0.25">
      <c r="A48" s="3" t="s">
        <v>44</v>
      </c>
      <c r="B48" s="3" t="s">
        <v>45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>
        <v>2010</v>
      </c>
      <c r="W48" s="3"/>
      <c r="X48" s="3"/>
      <c r="Y48" s="3"/>
    </row>
    <row r="49" spans="1:25" x14ac:dyDescent="0.25">
      <c r="A49" s="3" t="s">
        <v>46</v>
      </c>
      <c r="B49" s="3" t="s">
        <v>47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>
        <v>16</v>
      </c>
      <c r="W49" s="3"/>
      <c r="X49" s="3"/>
      <c r="Y49" s="3"/>
    </row>
    <row r="50" spans="1:25" s="2" customFormat="1" x14ac:dyDescent="0.25">
      <c r="A50" s="1"/>
      <c r="B50" s="1" t="s">
        <v>50</v>
      </c>
      <c r="C50" s="1">
        <v>8090.2200000000012</v>
      </c>
      <c r="D50" s="1">
        <v>0</v>
      </c>
      <c r="E50" s="1">
        <v>50416.9</v>
      </c>
      <c r="F50" s="1">
        <f>F37-F45</f>
        <v>6253.8600000000015</v>
      </c>
      <c r="G50" s="1">
        <v>34000</v>
      </c>
      <c r="H50" s="1">
        <v>23647.059999999998</v>
      </c>
      <c r="I50" s="1">
        <v>29440.809999999994</v>
      </c>
      <c r="J50" s="1">
        <v>612636.7300000001</v>
      </c>
      <c r="K50" s="1">
        <f>K37-K39-K40</f>
        <v>825679.51</v>
      </c>
      <c r="L50" s="1">
        <v>140000</v>
      </c>
      <c r="M50" s="1">
        <f>M37-M38</f>
        <v>602382.42999999993</v>
      </c>
      <c r="N50" s="1">
        <v>87670.349999999991</v>
      </c>
      <c r="O50" s="1">
        <f>O37-O41</f>
        <v>25106.960000000021</v>
      </c>
      <c r="P50" s="1">
        <v>11000</v>
      </c>
      <c r="Q50" s="1">
        <f>Q37-Q43</f>
        <v>314450</v>
      </c>
      <c r="R50" s="1">
        <v>111858.50999999998</v>
      </c>
      <c r="S50" s="1">
        <v>21756.160000000003</v>
      </c>
      <c r="T50" s="1">
        <f>T37-T42-T44-T46-T47</f>
        <v>1338233.7899999998</v>
      </c>
      <c r="U50" s="1">
        <v>239117.33999999997</v>
      </c>
      <c r="V50" s="1">
        <f>V37-V48-V49</f>
        <v>215620.24</v>
      </c>
      <c r="W50" s="1">
        <v>831.66000000000076</v>
      </c>
      <c r="X50" s="1">
        <v>1769.0200000000004</v>
      </c>
      <c r="Y50" s="1">
        <v>1743000</v>
      </c>
    </row>
    <row r="51" spans="1:25" x14ac:dyDescent="0.25">
      <c r="A51" s="3"/>
      <c r="B51" s="3" t="s">
        <v>48</v>
      </c>
      <c r="C51" s="3"/>
      <c r="D51" s="3"/>
      <c r="E51" s="3"/>
      <c r="F51" s="3"/>
      <c r="G51" s="3"/>
      <c r="H51" s="3"/>
      <c r="I51" s="3"/>
      <c r="J51" s="3">
        <v>77</v>
      </c>
      <c r="K51" s="3"/>
      <c r="L51" s="3"/>
      <c r="M51" s="3"/>
      <c r="N51" s="3">
        <v>264.7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30.75" thickBot="1" x14ac:dyDescent="0.3">
      <c r="A52" s="11"/>
      <c r="B52" s="12" t="s">
        <v>49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>
        <v>70.8</v>
      </c>
      <c r="U52" s="11"/>
      <c r="V52" s="11"/>
      <c r="W52" s="11"/>
      <c r="X52" s="11"/>
      <c r="Y52" s="11"/>
    </row>
    <row r="53" spans="1:25" s="2" customFormat="1" ht="15.75" thickBot="1" x14ac:dyDescent="0.3">
      <c r="A53" s="6"/>
      <c r="B53" s="7" t="s">
        <v>50</v>
      </c>
      <c r="C53" s="7">
        <v>8090.2200000000012</v>
      </c>
      <c r="D53" s="7">
        <v>0</v>
      </c>
      <c r="E53" s="7">
        <v>50416.9</v>
      </c>
      <c r="F53" s="7">
        <v>6253.8600000000015</v>
      </c>
      <c r="G53" s="7">
        <v>34000</v>
      </c>
      <c r="H53" s="7">
        <v>23647.059999999998</v>
      </c>
      <c r="I53" s="7">
        <v>29440.809999999994</v>
      </c>
      <c r="J53" s="7">
        <f>J50+J51</f>
        <v>612713.7300000001</v>
      </c>
      <c r="K53" s="7">
        <v>825679.51</v>
      </c>
      <c r="L53" s="7">
        <v>140000</v>
      </c>
      <c r="M53" s="7">
        <v>602382.42999999993</v>
      </c>
      <c r="N53" s="7">
        <f>N50+N51</f>
        <v>87935.049999999988</v>
      </c>
      <c r="O53" s="7">
        <v>25106.960000000021</v>
      </c>
      <c r="P53" s="7">
        <v>11000</v>
      </c>
      <c r="Q53" s="7">
        <v>314450</v>
      </c>
      <c r="R53" s="7">
        <v>111858.50999999998</v>
      </c>
      <c r="S53" s="7">
        <v>21756.160000000003</v>
      </c>
      <c r="T53" s="7">
        <f>T50+T52</f>
        <v>1338304.5899999999</v>
      </c>
      <c r="U53" s="7">
        <v>239117.33999999997</v>
      </c>
      <c r="V53" s="7">
        <v>215620.24</v>
      </c>
      <c r="W53" s="7">
        <v>831.66000000000076</v>
      </c>
      <c r="X53" s="7">
        <v>1769.0200000000004</v>
      </c>
      <c r="Y53" s="8">
        <v>1743000</v>
      </c>
    </row>
    <row r="54" spans="1:25" s="25" customFormat="1" ht="15.75" thickBot="1" x14ac:dyDescent="0.3">
      <c r="A54" s="15"/>
      <c r="B54" s="16"/>
      <c r="C54" s="17">
        <v>36911</v>
      </c>
      <c r="D54" s="17">
        <v>37276</v>
      </c>
      <c r="E54" s="17">
        <v>37641</v>
      </c>
      <c r="F54" s="17">
        <v>38006</v>
      </c>
      <c r="G54" s="17">
        <v>38372</v>
      </c>
      <c r="H54" s="17">
        <v>38737</v>
      </c>
      <c r="I54" s="17">
        <v>39467</v>
      </c>
      <c r="J54" s="17">
        <v>39833</v>
      </c>
      <c r="K54" s="17">
        <v>10978</v>
      </c>
      <c r="L54" s="17">
        <v>36576</v>
      </c>
      <c r="M54" s="17">
        <v>11098</v>
      </c>
      <c r="N54" s="17">
        <v>37062</v>
      </c>
      <c r="O54" s="17">
        <v>37427</v>
      </c>
      <c r="P54" s="17">
        <v>36789</v>
      </c>
      <c r="Q54" s="17">
        <v>36850</v>
      </c>
      <c r="R54" s="17" t="s">
        <v>1</v>
      </c>
      <c r="S54" s="17" t="s">
        <v>2</v>
      </c>
      <c r="T54" s="17" t="s">
        <v>3</v>
      </c>
      <c r="U54" s="17" t="s">
        <v>4</v>
      </c>
      <c r="V54" s="17" t="s">
        <v>5</v>
      </c>
      <c r="W54" s="17" t="s">
        <v>6</v>
      </c>
      <c r="X54" s="17" t="s">
        <v>7</v>
      </c>
      <c r="Y54" s="28" t="s">
        <v>8</v>
      </c>
    </row>
    <row r="55" spans="1:25" s="2" customFormat="1" ht="15.75" thickBot="1" x14ac:dyDescent="0.3">
      <c r="A55" s="22"/>
      <c r="B55" s="23" t="s">
        <v>50</v>
      </c>
      <c r="C55" s="23">
        <v>8090.2200000000012</v>
      </c>
      <c r="D55" s="23">
        <v>0</v>
      </c>
      <c r="E55" s="23">
        <v>50416.9</v>
      </c>
      <c r="F55" s="23">
        <v>6253.8600000000015</v>
      </c>
      <c r="G55" s="23">
        <v>34000</v>
      </c>
      <c r="H55" s="23">
        <v>23647.059999999998</v>
      </c>
      <c r="I55" s="23">
        <v>29440.809999999994</v>
      </c>
      <c r="J55" s="23">
        <v>612713.7300000001</v>
      </c>
      <c r="K55" s="23">
        <v>825679.51</v>
      </c>
      <c r="L55" s="23">
        <v>140000</v>
      </c>
      <c r="M55" s="23">
        <v>602382.42999999993</v>
      </c>
      <c r="N55" s="23">
        <v>87935.049999999988</v>
      </c>
      <c r="O55" s="23">
        <v>25106.960000000021</v>
      </c>
      <c r="P55" s="23">
        <v>11000</v>
      </c>
      <c r="Q55" s="23">
        <v>314450</v>
      </c>
      <c r="R55" s="23">
        <v>111858.50999999998</v>
      </c>
      <c r="S55" s="23">
        <v>21756.160000000003</v>
      </c>
      <c r="T55" s="23">
        <v>1338304.5899999999</v>
      </c>
      <c r="U55" s="23">
        <v>239117.33999999997</v>
      </c>
      <c r="V55" s="23">
        <v>215620.24</v>
      </c>
      <c r="W55" s="23">
        <v>831.66000000000076</v>
      </c>
      <c r="X55" s="23">
        <v>1769.0200000000004</v>
      </c>
      <c r="Y55" s="24">
        <v>1743000</v>
      </c>
    </row>
    <row r="56" spans="1:25" ht="30" x14ac:dyDescent="0.25">
      <c r="A56" s="5" t="s">
        <v>51</v>
      </c>
      <c r="B56" s="29" t="s">
        <v>52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>
        <v>1383</v>
      </c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x14ac:dyDescent="0.25">
      <c r="A57" s="5" t="s">
        <v>51</v>
      </c>
      <c r="B57" s="3" t="s">
        <v>24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>
        <v>7370</v>
      </c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x14ac:dyDescent="0.25">
      <c r="A58" s="3" t="s">
        <v>51</v>
      </c>
      <c r="B58" s="3" t="s">
        <v>24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>
        <v>1383</v>
      </c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x14ac:dyDescent="0.25">
      <c r="A59" s="3" t="s">
        <v>53</v>
      </c>
      <c r="B59" s="3" t="s">
        <v>14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>
        <v>9500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x14ac:dyDescent="0.25">
      <c r="A60" s="3" t="s">
        <v>54</v>
      </c>
      <c r="B60" s="3" t="s">
        <v>55</v>
      </c>
      <c r="C60" s="3"/>
      <c r="D60" s="3"/>
      <c r="E60" s="3">
        <v>156.15</v>
      </c>
      <c r="F60" s="3"/>
      <c r="G60" s="3"/>
      <c r="H60" s="3"/>
      <c r="I60" s="3">
        <v>25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x14ac:dyDescent="0.25">
      <c r="A61" s="3" t="s">
        <v>56</v>
      </c>
      <c r="B61" s="3" t="s">
        <v>57</v>
      </c>
      <c r="C61" s="3"/>
      <c r="D61" s="3"/>
      <c r="E61" s="3"/>
      <c r="F61" s="3"/>
      <c r="G61" s="3"/>
      <c r="H61" s="3"/>
      <c r="I61" s="3">
        <v>1083.55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x14ac:dyDescent="0.25">
      <c r="A62" s="3" t="s">
        <v>58</v>
      </c>
      <c r="B62" s="3" t="s">
        <v>59</v>
      </c>
      <c r="C62" s="3"/>
      <c r="D62" s="3"/>
      <c r="E62" s="3"/>
      <c r="F62" s="3">
        <v>1583.52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x14ac:dyDescent="0.25">
      <c r="A63" s="3" t="s">
        <v>60</v>
      </c>
      <c r="B63" s="3" t="s">
        <v>61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>
        <v>1284</v>
      </c>
      <c r="W63" s="3"/>
      <c r="X63" s="3"/>
      <c r="Y63" s="3"/>
    </row>
    <row r="64" spans="1:25" x14ac:dyDescent="0.25">
      <c r="A64" s="3" t="s">
        <v>60</v>
      </c>
      <c r="B64" s="3" t="s">
        <v>62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>
        <v>26</v>
      </c>
      <c r="U64" s="3"/>
      <c r="V64" s="3"/>
      <c r="W64" s="3"/>
      <c r="X64" s="3"/>
      <c r="Y64" s="3"/>
    </row>
    <row r="65" spans="1:25" ht="30" x14ac:dyDescent="0.25">
      <c r="A65" s="3" t="s">
        <v>63</v>
      </c>
      <c r="B65" s="10" t="s">
        <v>64</v>
      </c>
      <c r="C65" s="3"/>
      <c r="D65" s="3"/>
      <c r="E65" s="3"/>
      <c r="F65" s="3"/>
      <c r="G65" s="3"/>
      <c r="H65" s="3"/>
      <c r="I65" s="3"/>
      <c r="J65" s="3"/>
      <c r="K65" s="3">
        <v>1500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x14ac:dyDescent="0.25">
      <c r="A66" s="3" t="s">
        <v>28</v>
      </c>
      <c r="B66" s="3" t="s">
        <v>28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>
        <v>91.5</v>
      </c>
      <c r="U66" s="3"/>
      <c r="V66" s="3"/>
      <c r="W66" s="3"/>
      <c r="X66" s="3"/>
      <c r="Y66" s="3"/>
    </row>
    <row r="67" spans="1:25" x14ac:dyDescent="0.25">
      <c r="A67" s="1" t="s">
        <v>16</v>
      </c>
      <c r="B67" s="3" t="s">
        <v>28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>
        <v>256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30" x14ac:dyDescent="0.25">
      <c r="A68" s="3" t="s">
        <v>65</v>
      </c>
      <c r="B68" s="10" t="s">
        <v>66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>
        <v>789.94</v>
      </c>
      <c r="U68" s="3"/>
      <c r="V68" s="3"/>
      <c r="W68" s="3"/>
      <c r="X68" s="3"/>
      <c r="Y68" s="3"/>
    </row>
    <row r="69" spans="1:25" s="2" customFormat="1" x14ac:dyDescent="0.25">
      <c r="A69" s="1"/>
      <c r="B69" s="1" t="s">
        <v>67</v>
      </c>
      <c r="C69" s="1">
        <v>8090.2200000000012</v>
      </c>
      <c r="D69" s="1">
        <v>0</v>
      </c>
      <c r="E69" s="1">
        <f>E55-E60</f>
        <v>50260.75</v>
      </c>
      <c r="F69" s="1">
        <f>F55-F62</f>
        <v>4670.340000000002</v>
      </c>
      <c r="G69" s="1">
        <v>34000</v>
      </c>
      <c r="H69" s="1">
        <v>23647.059999999998</v>
      </c>
      <c r="I69" s="1">
        <f>I55-I60-I61</f>
        <v>28332.259999999995</v>
      </c>
      <c r="J69" s="1">
        <v>612713.7300000001</v>
      </c>
      <c r="K69" s="1">
        <f>K55-K65</f>
        <v>824179.51</v>
      </c>
      <c r="L69" s="1">
        <v>140000</v>
      </c>
      <c r="M69" s="1">
        <v>602382.42999999993</v>
      </c>
      <c r="N69" s="1">
        <f>N55-N59-N67</f>
        <v>78179.049999999988</v>
      </c>
      <c r="O69" s="1">
        <f>O55-O56-O57-O58</f>
        <v>14970.960000000021</v>
      </c>
      <c r="P69" s="1">
        <v>11000</v>
      </c>
      <c r="Q69" s="1">
        <v>314450</v>
      </c>
      <c r="R69" s="1">
        <v>111858.50999999998</v>
      </c>
      <c r="S69" s="1">
        <v>21756.160000000003</v>
      </c>
      <c r="T69" s="1">
        <f>T55-T64-T66-T68</f>
        <v>1337397.1499999999</v>
      </c>
      <c r="U69" s="1">
        <v>239117.33999999997</v>
      </c>
      <c r="V69" s="1">
        <f>V55-V63</f>
        <v>214336.24</v>
      </c>
      <c r="W69" s="1">
        <v>831.66000000000076</v>
      </c>
      <c r="X69" s="1">
        <v>1769.0200000000004</v>
      </c>
      <c r="Y69" s="1">
        <v>1743000</v>
      </c>
    </row>
    <row r="70" spans="1:25" ht="15.75" thickBot="1" x14ac:dyDescent="0.3">
      <c r="A70" s="11"/>
      <c r="B70" s="11" t="s">
        <v>68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>
        <v>270000</v>
      </c>
      <c r="U70" s="11"/>
      <c r="V70" s="11"/>
      <c r="W70" s="11"/>
      <c r="X70" s="11"/>
      <c r="Y70" s="11"/>
    </row>
    <row r="71" spans="1:25" s="30" customFormat="1" ht="15.75" thickBot="1" x14ac:dyDescent="0.3">
      <c r="A71" s="6"/>
      <c r="B71" s="7" t="s">
        <v>67</v>
      </c>
      <c r="C71" s="7">
        <v>8090.2200000000012</v>
      </c>
      <c r="D71" s="7">
        <v>0</v>
      </c>
      <c r="E71" s="7">
        <v>50260.75</v>
      </c>
      <c r="F71" s="7">
        <v>4670.340000000002</v>
      </c>
      <c r="G71" s="7">
        <v>34000</v>
      </c>
      <c r="H71" s="7">
        <v>23647.059999999998</v>
      </c>
      <c r="I71" s="7">
        <v>28332.259999999995</v>
      </c>
      <c r="J71" s="7">
        <v>612713.7300000001</v>
      </c>
      <c r="K71" s="7">
        <v>824179.51</v>
      </c>
      <c r="L71" s="7">
        <v>140000</v>
      </c>
      <c r="M71" s="7">
        <v>602382.42999999993</v>
      </c>
      <c r="N71" s="7">
        <v>78179.049999999988</v>
      </c>
      <c r="O71" s="7">
        <v>14970.960000000021</v>
      </c>
      <c r="P71" s="7">
        <v>11000</v>
      </c>
      <c r="Q71" s="7">
        <v>314450</v>
      </c>
      <c r="R71" s="7">
        <v>111858.50999999998</v>
      </c>
      <c r="S71" s="7">
        <v>21756.160000000003</v>
      </c>
      <c r="T71" s="7">
        <f>T69-T70</f>
        <v>1067397.1499999999</v>
      </c>
      <c r="U71" s="7">
        <v>239117.33999999997</v>
      </c>
      <c r="V71" s="7">
        <v>214336.24</v>
      </c>
      <c r="W71" s="7">
        <v>831.66000000000076</v>
      </c>
      <c r="X71" s="7">
        <v>1769.0200000000004</v>
      </c>
      <c r="Y71" s="7">
        <v>1743000</v>
      </c>
    </row>
    <row r="72" spans="1:25" ht="30" x14ac:dyDescent="0.25">
      <c r="A72" s="13" t="s">
        <v>16</v>
      </c>
      <c r="B72" s="10" t="s">
        <v>66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>
        <v>4592</v>
      </c>
      <c r="U72" s="5"/>
      <c r="V72" s="5"/>
      <c r="W72" s="5"/>
      <c r="X72" s="5"/>
      <c r="Y72" s="5"/>
    </row>
    <row r="73" spans="1:25" x14ac:dyDescent="0.25">
      <c r="A73" s="1" t="s">
        <v>16</v>
      </c>
      <c r="B73" s="3" t="s">
        <v>28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>
        <v>150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30" x14ac:dyDescent="0.25">
      <c r="A74" s="3" t="s">
        <v>28</v>
      </c>
      <c r="B74" s="10" t="s">
        <v>69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>
        <v>40</v>
      </c>
      <c r="U74" s="3"/>
      <c r="V74" s="3"/>
      <c r="W74" s="3"/>
      <c r="X74" s="3"/>
      <c r="Y74" s="3"/>
    </row>
    <row r="75" spans="1:25" s="2" customFormat="1" x14ac:dyDescent="0.25">
      <c r="A75" s="1"/>
      <c r="B75" s="1" t="s">
        <v>71</v>
      </c>
      <c r="C75" s="1">
        <v>8090.2200000000012</v>
      </c>
      <c r="D75" s="1">
        <v>0</v>
      </c>
      <c r="E75" s="1">
        <v>50260.75</v>
      </c>
      <c r="F75" s="1">
        <v>4670.340000000002</v>
      </c>
      <c r="G75" s="1">
        <v>34000</v>
      </c>
      <c r="H75" s="1">
        <v>23647.059999999998</v>
      </c>
      <c r="I75" s="1">
        <v>28332.259999999995</v>
      </c>
      <c r="J75" s="1">
        <v>612713.7300000001</v>
      </c>
      <c r="K75" s="1">
        <v>824179.51</v>
      </c>
      <c r="L75" s="1">
        <v>140000</v>
      </c>
      <c r="M75" s="1">
        <v>602382.42999999993</v>
      </c>
      <c r="N75" s="1">
        <f>N71-N73</f>
        <v>78029.049999999988</v>
      </c>
      <c r="O75" s="1">
        <v>14970.960000000021</v>
      </c>
      <c r="P75" s="1">
        <v>11000</v>
      </c>
      <c r="Q75" s="1">
        <v>314450</v>
      </c>
      <c r="R75" s="1">
        <v>111858.50999999998</v>
      </c>
      <c r="S75" s="1">
        <v>21756.160000000003</v>
      </c>
      <c r="T75" s="1">
        <f>T71-T72-T74</f>
        <v>1062765.1499999999</v>
      </c>
      <c r="U75" s="1">
        <v>239117.33999999997</v>
      </c>
      <c r="V75" s="1">
        <v>214336.24</v>
      </c>
      <c r="W75" s="1">
        <v>831.66000000000076</v>
      </c>
      <c r="X75" s="1">
        <v>1769.0200000000004</v>
      </c>
      <c r="Y75" s="1">
        <v>1743000</v>
      </c>
    </row>
    <row r="76" spans="1:25" ht="30" x14ac:dyDescent="0.25">
      <c r="A76" s="3"/>
      <c r="B76" s="10" t="s">
        <v>70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>
        <v>34.159999999999997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s="2" customFormat="1" ht="15.75" thickBot="1" x14ac:dyDescent="0.3">
      <c r="A77" s="1"/>
      <c r="B77" s="1" t="s">
        <v>71</v>
      </c>
      <c r="C77" s="1">
        <v>8090.2200000000012</v>
      </c>
      <c r="D77" s="1">
        <v>0</v>
      </c>
      <c r="E77" s="1">
        <v>50260.75</v>
      </c>
      <c r="F77" s="1">
        <v>4670.340000000002</v>
      </c>
      <c r="G77" s="1">
        <v>34000</v>
      </c>
      <c r="H77" s="1">
        <v>23647.059999999998</v>
      </c>
      <c r="I77" s="1">
        <v>28332.259999999995</v>
      </c>
      <c r="J77" s="1">
        <v>612713.7300000001</v>
      </c>
      <c r="K77" s="1">
        <v>824179.51</v>
      </c>
      <c r="L77" s="1">
        <v>140000</v>
      </c>
      <c r="M77" s="1">
        <v>602382.42999999993</v>
      </c>
      <c r="N77" s="1">
        <f>N75+N76</f>
        <v>78063.209999999992</v>
      </c>
      <c r="O77" s="1">
        <v>14970.960000000021</v>
      </c>
      <c r="P77" s="1">
        <v>11000</v>
      </c>
      <c r="Q77" s="1">
        <v>314450</v>
      </c>
      <c r="R77" s="1">
        <v>111858.50999999998</v>
      </c>
      <c r="S77" s="1">
        <v>21756.160000000003</v>
      </c>
      <c r="T77" s="1">
        <v>1062765.1499999999</v>
      </c>
      <c r="U77" s="1">
        <v>239117.33999999997</v>
      </c>
      <c r="V77" s="1">
        <v>214336.24</v>
      </c>
      <c r="W77" s="1">
        <v>831.66000000000076</v>
      </c>
      <c r="X77" s="1">
        <v>1769.0200000000004</v>
      </c>
      <c r="Y77" s="1">
        <v>1743000</v>
      </c>
    </row>
    <row r="78" spans="1:25" s="25" customFormat="1" ht="15.75" thickBot="1" x14ac:dyDescent="0.3">
      <c r="A78" s="15"/>
      <c r="B78" s="16"/>
      <c r="C78" s="17">
        <v>36911</v>
      </c>
      <c r="D78" s="17">
        <v>37276</v>
      </c>
      <c r="E78" s="17">
        <v>37641</v>
      </c>
      <c r="F78" s="17">
        <v>38006</v>
      </c>
      <c r="G78" s="17">
        <v>38372</v>
      </c>
      <c r="H78" s="17">
        <v>38737</v>
      </c>
      <c r="I78" s="17">
        <v>39467</v>
      </c>
      <c r="J78" s="17">
        <v>39833</v>
      </c>
      <c r="K78" s="17">
        <v>10978</v>
      </c>
      <c r="L78" s="17">
        <v>36576</v>
      </c>
      <c r="M78" s="17">
        <v>11098</v>
      </c>
      <c r="N78" s="17">
        <v>37062</v>
      </c>
      <c r="O78" s="17">
        <v>37427</v>
      </c>
      <c r="P78" s="17">
        <v>36789</v>
      </c>
      <c r="Q78" s="17">
        <v>36850</v>
      </c>
      <c r="R78" s="17" t="s">
        <v>1</v>
      </c>
      <c r="S78" s="17" t="s">
        <v>2</v>
      </c>
      <c r="T78" s="17" t="s">
        <v>3</v>
      </c>
      <c r="U78" s="17" t="s">
        <v>4</v>
      </c>
      <c r="V78" s="17" t="s">
        <v>5</v>
      </c>
      <c r="W78" s="17" t="s">
        <v>6</v>
      </c>
      <c r="X78" s="17" t="s">
        <v>7</v>
      </c>
      <c r="Y78" s="28" t="s">
        <v>8</v>
      </c>
    </row>
    <row r="79" spans="1:25" s="2" customFormat="1" x14ac:dyDescent="0.25">
      <c r="A79" s="1"/>
      <c r="B79" s="1" t="s">
        <v>71</v>
      </c>
      <c r="C79" s="1">
        <v>8090.2200000000012</v>
      </c>
      <c r="D79" s="1">
        <v>0</v>
      </c>
      <c r="E79" s="1">
        <v>50260.75</v>
      </c>
      <c r="F79" s="1">
        <v>4670.340000000002</v>
      </c>
      <c r="G79" s="1">
        <v>34000</v>
      </c>
      <c r="H79" s="1">
        <v>23647.059999999998</v>
      </c>
      <c r="I79" s="1">
        <v>28332.259999999995</v>
      </c>
      <c r="J79" s="1">
        <v>612713.7300000001</v>
      </c>
      <c r="K79" s="1">
        <v>824179.51</v>
      </c>
      <c r="L79" s="1">
        <v>140000</v>
      </c>
      <c r="M79" s="1">
        <v>602382.42999999993</v>
      </c>
      <c r="N79" s="1">
        <v>78063.209999999992</v>
      </c>
      <c r="O79" s="1">
        <v>14970.960000000021</v>
      </c>
      <c r="P79" s="1">
        <v>11000</v>
      </c>
      <c r="Q79" s="1">
        <v>314450</v>
      </c>
      <c r="R79" s="1">
        <v>111858.50999999998</v>
      </c>
      <c r="S79" s="1">
        <v>21756.160000000003</v>
      </c>
      <c r="T79" s="1">
        <v>1062765.1499999999</v>
      </c>
      <c r="U79" s="1">
        <v>239117.33999999997</v>
      </c>
      <c r="V79" s="1">
        <v>214336.24</v>
      </c>
      <c r="W79" s="1">
        <v>831.66000000000076</v>
      </c>
      <c r="X79" s="1">
        <v>1769.0200000000004</v>
      </c>
      <c r="Y79" s="1">
        <v>1743000</v>
      </c>
    </row>
    <row r="80" spans="1:25" ht="30" x14ac:dyDescent="0.25">
      <c r="A80" s="10" t="s">
        <v>72</v>
      </c>
      <c r="B80" s="3" t="s">
        <v>73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>
        <v>2065.98</v>
      </c>
      <c r="U80" s="3"/>
      <c r="V80" s="3"/>
      <c r="W80" s="3"/>
      <c r="X80" s="3"/>
      <c r="Y80" s="3"/>
    </row>
    <row r="81" spans="1:25" x14ac:dyDescent="0.25">
      <c r="A81" s="3" t="s">
        <v>74</v>
      </c>
      <c r="B81" s="3" t="s">
        <v>75</v>
      </c>
      <c r="C81" s="3"/>
      <c r="D81" s="3"/>
      <c r="E81" s="3"/>
      <c r="F81" s="3"/>
      <c r="G81" s="3"/>
      <c r="H81" s="3"/>
      <c r="I81" s="3">
        <v>7.45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x14ac:dyDescent="0.25">
      <c r="A82" s="3" t="s">
        <v>76</v>
      </c>
      <c r="B82" s="3" t="s">
        <v>77</v>
      </c>
      <c r="C82" s="3"/>
      <c r="D82" s="3"/>
      <c r="E82" s="3"/>
      <c r="F82" s="3"/>
      <c r="G82" s="3"/>
      <c r="H82" s="3"/>
      <c r="I82" s="3"/>
      <c r="J82" s="3"/>
      <c r="K82" s="3">
        <v>3228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30" x14ac:dyDescent="0.25">
      <c r="A83" s="3" t="s">
        <v>78</v>
      </c>
      <c r="B83" s="10" t="s">
        <v>79</v>
      </c>
      <c r="C83" s="3"/>
      <c r="D83" s="3"/>
      <c r="E83" s="3"/>
      <c r="F83" s="3"/>
      <c r="G83" s="3"/>
      <c r="H83" s="3"/>
      <c r="I83" s="3"/>
      <c r="J83" s="3"/>
      <c r="K83" s="3">
        <v>5750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x14ac:dyDescent="0.25">
      <c r="A84" s="3" t="s">
        <v>11</v>
      </c>
      <c r="B84" s="3" t="s">
        <v>80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x14ac:dyDescent="0.25">
      <c r="A85" s="3" t="s">
        <v>81</v>
      </c>
      <c r="B85" s="3" t="s">
        <v>82</v>
      </c>
      <c r="C85" s="3"/>
      <c r="D85" s="3"/>
      <c r="E85" s="3"/>
      <c r="F85" s="3">
        <v>483.84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s="2" customFormat="1" x14ac:dyDescent="0.25">
      <c r="A86" s="1"/>
      <c r="B86" s="1" t="s">
        <v>84</v>
      </c>
      <c r="C86" s="1">
        <v>8090.2200000000012</v>
      </c>
      <c r="D86" s="1">
        <v>0</v>
      </c>
      <c r="E86" s="1">
        <v>50260.75</v>
      </c>
      <c r="F86" s="1">
        <f>F79-F85</f>
        <v>4186.5000000000018</v>
      </c>
      <c r="G86" s="1">
        <v>34000</v>
      </c>
      <c r="H86" s="1">
        <v>23647.059999999998</v>
      </c>
      <c r="I86" s="1">
        <f>I79-I81</f>
        <v>28324.809999999994</v>
      </c>
      <c r="J86" s="1">
        <v>612713.7300000001</v>
      </c>
      <c r="K86" s="1">
        <f>K79-K82-K83</f>
        <v>815201.51</v>
      </c>
      <c r="L86" s="1">
        <v>140000</v>
      </c>
      <c r="M86" s="1">
        <v>602382.42999999993</v>
      </c>
      <c r="N86" s="1">
        <v>78063.209999999992</v>
      </c>
      <c r="O86" s="1">
        <v>14970.960000000021</v>
      </c>
      <c r="P86" s="1">
        <v>11000</v>
      </c>
      <c r="Q86" s="1">
        <v>314450</v>
      </c>
      <c r="R86" s="1">
        <v>111858.50999999998</v>
      </c>
      <c r="S86" s="1">
        <v>21756.160000000003</v>
      </c>
      <c r="T86" s="1">
        <f>T79-T80</f>
        <v>1060699.17</v>
      </c>
      <c r="U86" s="1">
        <v>239117.33999999997</v>
      </c>
      <c r="V86" s="1">
        <v>214336.24</v>
      </c>
      <c r="W86" s="1">
        <v>831.66000000000076</v>
      </c>
      <c r="X86" s="1">
        <v>1769.0200000000004</v>
      </c>
      <c r="Y86" s="1">
        <v>1743000</v>
      </c>
    </row>
    <row r="87" spans="1:25" s="32" customFormat="1" x14ac:dyDescent="0.25">
      <c r="A87" s="31"/>
      <c r="B87" s="31" t="s">
        <v>83</v>
      </c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>
        <v>16.149999999999999</v>
      </c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</row>
    <row r="88" spans="1:25" s="2" customFormat="1" x14ac:dyDescent="0.25">
      <c r="A88" s="1"/>
      <c r="B88" s="1" t="s">
        <v>84</v>
      </c>
      <c r="C88" s="1">
        <v>8090.2200000000012</v>
      </c>
      <c r="D88" s="1">
        <v>0</v>
      </c>
      <c r="E88" s="1">
        <v>50260.75</v>
      </c>
      <c r="F88" s="1">
        <v>4186.5000000000018</v>
      </c>
      <c r="G88" s="1">
        <v>34000</v>
      </c>
      <c r="H88" s="1">
        <v>23647.059999999998</v>
      </c>
      <c r="I88" s="1">
        <v>28324.809999999994</v>
      </c>
      <c r="J88" s="1">
        <v>612713.7300000001</v>
      </c>
      <c r="K88" s="1">
        <v>815201.51</v>
      </c>
      <c r="L88" s="1">
        <v>140000</v>
      </c>
      <c r="M88" s="1">
        <v>602382.42999999993</v>
      </c>
      <c r="N88" s="1">
        <f>N86+N87</f>
        <v>78079.359999999986</v>
      </c>
      <c r="O88" s="1">
        <v>14970.960000000021</v>
      </c>
      <c r="P88" s="1">
        <v>11000</v>
      </c>
      <c r="Q88" s="1">
        <v>314450</v>
      </c>
      <c r="R88" s="1">
        <v>111858.50999999998</v>
      </c>
      <c r="S88" s="1">
        <v>21756.160000000003</v>
      </c>
      <c r="T88" s="1">
        <v>1060699.17</v>
      </c>
      <c r="U88" s="1">
        <v>239117.33999999997</v>
      </c>
      <c r="V88" s="1">
        <v>214336.24</v>
      </c>
      <c r="W88" s="1">
        <v>831.66000000000076</v>
      </c>
      <c r="X88" s="1">
        <v>1769.0200000000004</v>
      </c>
      <c r="Y88" s="1">
        <v>1743000</v>
      </c>
    </row>
    <row r="89" spans="1:25" x14ac:dyDescent="0.25">
      <c r="A89" s="10" t="s">
        <v>85</v>
      </c>
      <c r="B89" s="3" t="s">
        <v>86</v>
      </c>
      <c r="C89" s="3"/>
      <c r="D89" s="3"/>
      <c r="E89" s="3"/>
      <c r="F89" s="3"/>
      <c r="G89" s="3"/>
      <c r="H89" s="3"/>
      <c r="I89" s="3">
        <v>137.34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30" x14ac:dyDescent="0.25">
      <c r="A90" s="10" t="s">
        <v>87</v>
      </c>
      <c r="B90" s="10" t="s">
        <v>88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>
        <v>13377</v>
      </c>
      <c r="U90" s="3"/>
      <c r="V90" s="3"/>
      <c r="W90" s="3"/>
      <c r="X90" s="3"/>
      <c r="Y90" s="3"/>
    </row>
    <row r="91" spans="1:25" x14ac:dyDescent="0.25">
      <c r="A91" s="3" t="s">
        <v>89</v>
      </c>
      <c r="B91" s="3" t="s">
        <v>90</v>
      </c>
      <c r="C91" s="3"/>
      <c r="D91" s="3"/>
      <c r="E91" s="3"/>
      <c r="F91" s="3"/>
      <c r="G91" s="3"/>
      <c r="H91" s="3"/>
      <c r="I91" s="3"/>
      <c r="J91" s="3"/>
      <c r="K91" s="3">
        <v>2160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30" x14ac:dyDescent="0.25">
      <c r="A92" s="3" t="s">
        <v>11</v>
      </c>
      <c r="B92" s="10" t="s">
        <v>23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>
        <v>799</v>
      </c>
      <c r="U92" s="3"/>
      <c r="V92" s="3"/>
      <c r="W92" s="3"/>
      <c r="X92" s="3"/>
      <c r="Y92" s="3"/>
    </row>
    <row r="93" spans="1:25" x14ac:dyDescent="0.25">
      <c r="A93" s="3" t="s">
        <v>11</v>
      </c>
      <c r="B93" s="3" t="s">
        <v>12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>
        <v>368.98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x14ac:dyDescent="0.25">
      <c r="A94" s="3" t="s">
        <v>91</v>
      </c>
      <c r="B94" s="3" t="s">
        <v>75</v>
      </c>
      <c r="C94" s="3"/>
      <c r="D94" s="3"/>
      <c r="E94" s="3"/>
      <c r="F94" s="3"/>
      <c r="G94" s="3"/>
      <c r="H94" s="3"/>
      <c r="I94" s="3">
        <v>1142.47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x14ac:dyDescent="0.25">
      <c r="A95" s="3" t="s">
        <v>92</v>
      </c>
      <c r="B95" s="3" t="s">
        <v>93</v>
      </c>
      <c r="C95" s="3"/>
      <c r="D95" s="3"/>
      <c r="E95" s="3"/>
      <c r="F95" s="3"/>
      <c r="G95" s="3"/>
      <c r="H95" s="3"/>
      <c r="I95" s="3"/>
      <c r="J95" s="3">
        <v>252.52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x14ac:dyDescent="0.25">
      <c r="A96" s="3" t="s">
        <v>94</v>
      </c>
      <c r="B96" s="3" t="s">
        <v>95</v>
      </c>
      <c r="C96" s="3"/>
      <c r="D96" s="3"/>
      <c r="E96" s="3"/>
      <c r="F96" s="3"/>
      <c r="G96" s="3"/>
      <c r="H96" s="3"/>
      <c r="I96" s="3"/>
      <c r="J96" s="3">
        <v>141.94999999999999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x14ac:dyDescent="0.25">
      <c r="A97" s="3" t="s">
        <v>96</v>
      </c>
      <c r="B97" s="3" t="s">
        <v>97</v>
      </c>
      <c r="C97" s="3"/>
      <c r="D97" s="3"/>
      <c r="E97" s="3"/>
      <c r="F97" s="3"/>
      <c r="G97" s="3"/>
      <c r="H97" s="3"/>
      <c r="I97" s="3"/>
      <c r="J97" s="3"/>
      <c r="K97" s="3">
        <v>32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x14ac:dyDescent="0.25">
      <c r="A98" s="3" t="s">
        <v>28</v>
      </c>
      <c r="B98" s="3" t="s">
        <v>98</v>
      </c>
      <c r="C98" s="3"/>
      <c r="D98" s="3"/>
      <c r="E98" s="3"/>
      <c r="F98" s="3"/>
      <c r="G98" s="3"/>
      <c r="H98" s="3"/>
      <c r="I98" s="3"/>
      <c r="J98" s="3"/>
      <c r="K98" s="3">
        <v>232.3</v>
      </c>
      <c r="L98" s="3"/>
      <c r="M98" s="3"/>
      <c r="N98" s="3">
        <v>322.22000000000003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s="2" customFormat="1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s="2" customFormat="1" ht="15.75" thickBot="1" x14ac:dyDescent="0.3">
      <c r="A100" s="1"/>
      <c r="B100" s="1" t="s">
        <v>99</v>
      </c>
      <c r="C100" s="1">
        <v>8090.2200000000012</v>
      </c>
      <c r="D100" s="1">
        <v>0</v>
      </c>
      <c r="E100" s="1">
        <v>50260.75</v>
      </c>
      <c r="F100" s="1">
        <v>4186.5000000000018</v>
      </c>
      <c r="G100" s="1">
        <v>34000</v>
      </c>
      <c r="H100" s="1">
        <v>23647.059999999998</v>
      </c>
      <c r="I100" s="1">
        <v>27044.999999999993</v>
      </c>
      <c r="J100" s="1">
        <v>612319.26000000013</v>
      </c>
      <c r="K100" s="1">
        <v>813009.51</v>
      </c>
      <c r="L100" s="1">
        <v>140000</v>
      </c>
      <c r="M100" s="1">
        <f>M88-M93</f>
        <v>602013.44999999995</v>
      </c>
      <c r="N100" s="1">
        <f>N88-N98</f>
        <v>77757.139999999985</v>
      </c>
      <c r="O100" s="1">
        <v>14970.960000000021</v>
      </c>
      <c r="P100" s="1">
        <v>11000</v>
      </c>
      <c r="Q100" s="1">
        <v>314450</v>
      </c>
      <c r="R100" s="1">
        <v>111858.50999999998</v>
      </c>
      <c r="S100" s="1">
        <v>21756.160000000003</v>
      </c>
      <c r="T100" s="1">
        <f>T88-T90-T92</f>
        <v>1046523.1699999999</v>
      </c>
      <c r="U100" s="1">
        <v>239117.33999999997</v>
      </c>
      <c r="V100" s="1">
        <v>214336.24</v>
      </c>
      <c r="W100" s="1">
        <v>831.66000000000076</v>
      </c>
      <c r="X100" s="1">
        <v>1769.0200000000004</v>
      </c>
      <c r="Y100" s="1">
        <v>1743000</v>
      </c>
    </row>
    <row r="101" spans="1:25" s="25" customFormat="1" ht="15.75" thickBot="1" x14ac:dyDescent="0.3">
      <c r="A101" s="15"/>
      <c r="B101" s="16"/>
      <c r="C101" s="17">
        <v>36911</v>
      </c>
      <c r="D101" s="17">
        <v>37276</v>
      </c>
      <c r="E101" s="17">
        <v>37641</v>
      </c>
      <c r="F101" s="17">
        <v>38006</v>
      </c>
      <c r="G101" s="17">
        <v>38372</v>
      </c>
      <c r="H101" s="17">
        <v>38737</v>
      </c>
      <c r="I101" s="17">
        <v>39467</v>
      </c>
      <c r="J101" s="17">
        <v>39833</v>
      </c>
      <c r="K101" s="17">
        <v>10978</v>
      </c>
      <c r="L101" s="17">
        <v>36576</v>
      </c>
      <c r="M101" s="17">
        <v>11098</v>
      </c>
      <c r="N101" s="17">
        <v>37062</v>
      </c>
      <c r="O101" s="17">
        <v>37427</v>
      </c>
      <c r="P101" s="17">
        <v>36789</v>
      </c>
      <c r="Q101" s="17">
        <v>36850</v>
      </c>
      <c r="R101" s="17" t="s">
        <v>1</v>
      </c>
      <c r="S101" s="17" t="s">
        <v>2</v>
      </c>
      <c r="T101" s="17" t="s">
        <v>3</v>
      </c>
      <c r="U101" s="17" t="s">
        <v>4</v>
      </c>
      <c r="V101" s="17" t="s">
        <v>5</v>
      </c>
      <c r="W101" s="17" t="s">
        <v>6</v>
      </c>
      <c r="X101" s="17" t="s">
        <v>7</v>
      </c>
      <c r="Y101" s="28" t="s">
        <v>8</v>
      </c>
    </row>
    <row r="102" spans="1:25" s="2" customFormat="1" x14ac:dyDescent="0.25">
      <c r="A102" s="1"/>
      <c r="B102" s="1" t="s">
        <v>99</v>
      </c>
      <c r="C102" s="1">
        <v>8090.2200000000012</v>
      </c>
      <c r="D102" s="1">
        <v>0</v>
      </c>
      <c r="E102" s="1">
        <v>50260.75</v>
      </c>
      <c r="F102" s="1">
        <v>4186.5000000000018</v>
      </c>
      <c r="G102" s="1">
        <v>34000</v>
      </c>
      <c r="H102" s="1">
        <v>23647.059999999998</v>
      </c>
      <c r="I102" s="1">
        <v>27044.999999999993</v>
      </c>
      <c r="J102" s="1">
        <v>612319.26000000013</v>
      </c>
      <c r="K102" s="1">
        <v>813009.51</v>
      </c>
      <c r="L102" s="1">
        <v>140000</v>
      </c>
      <c r="M102" s="1">
        <v>602013.44999999995</v>
      </c>
      <c r="N102" s="1">
        <v>77757.139999999985</v>
      </c>
      <c r="O102" s="1">
        <v>14970.960000000021</v>
      </c>
      <c r="P102" s="1">
        <v>11000</v>
      </c>
      <c r="Q102" s="1">
        <v>314450</v>
      </c>
      <c r="R102" s="1">
        <v>111858.50999999998</v>
      </c>
      <c r="S102" s="1">
        <v>21756.160000000003</v>
      </c>
      <c r="T102" s="1">
        <v>1046523.1699999999</v>
      </c>
      <c r="U102" s="1">
        <v>239117.33999999997</v>
      </c>
      <c r="V102" s="1">
        <v>214336.24</v>
      </c>
      <c r="W102" s="1">
        <v>831.66000000000076</v>
      </c>
      <c r="X102" s="1">
        <v>1769.0200000000004</v>
      </c>
      <c r="Y102" s="1">
        <v>1743000</v>
      </c>
    </row>
    <row r="103" spans="1:25" s="32" customFormat="1" ht="30" x14ac:dyDescent="0.25">
      <c r="A103" s="31" t="s">
        <v>100</v>
      </c>
      <c r="B103" s="33" t="s">
        <v>101</v>
      </c>
      <c r="C103" s="31"/>
      <c r="D103" s="31"/>
      <c r="E103" s="31"/>
      <c r="F103" s="31"/>
      <c r="G103" s="31"/>
      <c r="H103" s="31"/>
      <c r="I103" s="31"/>
      <c r="J103" s="31">
        <v>1193.95</v>
      </c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</row>
    <row r="104" spans="1:25" s="32" customFormat="1" x14ac:dyDescent="0.25">
      <c r="A104" s="31" t="s">
        <v>20</v>
      </c>
      <c r="B104" s="31" t="s">
        <v>12</v>
      </c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>
        <v>712</v>
      </c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</row>
    <row r="105" spans="1:25" s="32" customFormat="1" x14ac:dyDescent="0.25">
      <c r="A105" s="31" t="s">
        <v>102</v>
      </c>
      <c r="B105" s="31" t="s">
        <v>103</v>
      </c>
      <c r="C105" s="31"/>
      <c r="D105" s="31"/>
      <c r="E105" s="31"/>
      <c r="F105" s="31"/>
      <c r="G105" s="31"/>
      <c r="H105" s="31"/>
      <c r="I105" s="31"/>
      <c r="J105" s="31"/>
      <c r="K105" s="31">
        <v>99.55</v>
      </c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</row>
    <row r="106" spans="1:25" s="32" customFormat="1" x14ac:dyDescent="0.25">
      <c r="A106" s="1" t="s">
        <v>16</v>
      </c>
      <c r="B106" s="31" t="s">
        <v>28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>
        <v>540</v>
      </c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</row>
    <row r="107" spans="1:25" s="32" customFormat="1" x14ac:dyDescent="0.25">
      <c r="A107" s="31" t="s">
        <v>104</v>
      </c>
      <c r="B107" s="31" t="s">
        <v>105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>
        <v>95</v>
      </c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</row>
    <row r="108" spans="1:25" s="32" customFormat="1" ht="30" x14ac:dyDescent="0.25">
      <c r="A108" s="31" t="s">
        <v>24</v>
      </c>
      <c r="B108" s="33" t="s">
        <v>106</v>
      </c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>
        <v>1445.02</v>
      </c>
      <c r="U108" s="31"/>
      <c r="V108" s="31"/>
      <c r="W108" s="31"/>
      <c r="X108" s="31"/>
      <c r="Y108" s="31"/>
    </row>
    <row r="109" spans="1:25" ht="30" x14ac:dyDescent="0.25">
      <c r="A109" s="3" t="s">
        <v>28</v>
      </c>
      <c r="B109" s="10" t="s">
        <v>107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>
        <v>342.75</v>
      </c>
      <c r="U109" s="3"/>
      <c r="V109" s="3"/>
      <c r="W109" s="3"/>
      <c r="X109" s="3"/>
      <c r="Y109" s="3"/>
    </row>
    <row r="110" spans="1:25" s="2" customFormat="1" x14ac:dyDescent="0.25">
      <c r="A110" s="1"/>
      <c r="B110" s="34" t="s">
        <v>110</v>
      </c>
      <c r="C110" s="1">
        <v>8090.2200000000012</v>
      </c>
      <c r="D110" s="1">
        <v>0</v>
      </c>
      <c r="E110" s="1">
        <v>50260.75</v>
      </c>
      <c r="F110" s="1">
        <v>4186.5000000000018</v>
      </c>
      <c r="G110" s="1">
        <v>34000</v>
      </c>
      <c r="H110" s="1">
        <v>23647.059999999998</v>
      </c>
      <c r="I110" s="1">
        <v>27044.999999999993</v>
      </c>
      <c r="J110" s="1">
        <f>J102-J103</f>
        <v>611125.31000000017</v>
      </c>
      <c r="K110" s="1">
        <f>K102-K105</f>
        <v>812909.96</v>
      </c>
      <c r="L110" s="1">
        <v>140000</v>
      </c>
      <c r="M110" s="1">
        <f>M102-M104-M107</f>
        <v>601206.44999999995</v>
      </c>
      <c r="N110" s="1">
        <f>N102-N106</f>
        <v>77217.139999999985</v>
      </c>
      <c r="O110" s="1">
        <v>14970.960000000021</v>
      </c>
      <c r="P110" s="1">
        <v>11000</v>
      </c>
      <c r="Q110" s="1">
        <v>314450</v>
      </c>
      <c r="R110" s="1">
        <v>111858.50999999998</v>
      </c>
      <c r="S110" s="1">
        <v>21756.160000000003</v>
      </c>
      <c r="T110" s="1">
        <f>T102-T108-T109</f>
        <v>1044735.3999999999</v>
      </c>
      <c r="U110" s="1">
        <v>239117.33999999997</v>
      </c>
      <c r="V110" s="1">
        <v>214336.24</v>
      </c>
      <c r="W110" s="1">
        <v>831.66000000000076</v>
      </c>
      <c r="X110" s="1">
        <v>1769.0200000000004</v>
      </c>
      <c r="Y110" s="1">
        <v>1743000</v>
      </c>
    </row>
    <row r="111" spans="1:25" ht="30" x14ac:dyDescent="0.25">
      <c r="A111" s="31"/>
      <c r="B111" s="33" t="s">
        <v>108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>
        <v>605.72</v>
      </c>
      <c r="U111" s="3"/>
      <c r="V111" s="3"/>
      <c r="W111" s="3"/>
      <c r="X111" s="3"/>
      <c r="Y111" s="3"/>
    </row>
    <row r="112" spans="1:25" ht="30" x14ac:dyDescent="0.25">
      <c r="A112" s="31"/>
      <c r="B112" s="33" t="s">
        <v>109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>
        <v>151</v>
      </c>
      <c r="U112" s="3"/>
      <c r="V112" s="3"/>
      <c r="W112" s="3"/>
      <c r="X112" s="3"/>
      <c r="Y112" s="3"/>
    </row>
    <row r="113" spans="1:25" s="2" customFormat="1" x14ac:dyDescent="0.25">
      <c r="A113" s="1"/>
      <c r="B113" s="34" t="s">
        <v>110</v>
      </c>
      <c r="C113" s="1">
        <v>8090.2200000000012</v>
      </c>
      <c r="D113" s="1">
        <v>0</v>
      </c>
      <c r="E113" s="1">
        <v>50260.75</v>
      </c>
      <c r="F113" s="1">
        <v>4186.5000000000018</v>
      </c>
      <c r="G113" s="1">
        <v>34000</v>
      </c>
      <c r="H113" s="1">
        <v>23647.059999999998</v>
      </c>
      <c r="I113" s="1">
        <v>27044.999999999993</v>
      </c>
      <c r="J113" s="1">
        <v>611125.31000000017</v>
      </c>
      <c r="K113" s="1">
        <v>812909.96</v>
      </c>
      <c r="L113" s="1">
        <v>140000</v>
      </c>
      <c r="M113" s="1">
        <v>601206.44999999995</v>
      </c>
      <c r="N113" s="1">
        <v>77217.139999999985</v>
      </c>
      <c r="O113" s="1">
        <v>14970.960000000021</v>
      </c>
      <c r="P113" s="1">
        <v>11000</v>
      </c>
      <c r="Q113" s="1">
        <v>314450</v>
      </c>
      <c r="R113" s="1">
        <v>111858.50999999998</v>
      </c>
      <c r="S113" s="1">
        <v>21756.160000000003</v>
      </c>
      <c r="T113" s="1">
        <f>T110+T111+T112</f>
        <v>1045492.1199999999</v>
      </c>
      <c r="U113" s="1">
        <v>239117.33999999997</v>
      </c>
      <c r="V113" s="1">
        <v>214336.24</v>
      </c>
      <c r="W113" s="1">
        <v>831.66000000000076</v>
      </c>
      <c r="X113" s="1">
        <v>1769.0200000000004</v>
      </c>
      <c r="Y113" s="1">
        <v>1743000</v>
      </c>
    </row>
    <row r="114" spans="1:25" x14ac:dyDescent="0.25">
      <c r="A114" s="3" t="s">
        <v>111</v>
      </c>
      <c r="B114" s="3" t="s">
        <v>112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>
        <v>38399</v>
      </c>
      <c r="U114" s="3"/>
      <c r="V114" s="3"/>
      <c r="W114" s="3"/>
      <c r="X114" s="3"/>
      <c r="Y114" s="3"/>
    </row>
    <row r="115" spans="1:25" x14ac:dyDescent="0.25">
      <c r="A115" s="3" t="s">
        <v>113</v>
      </c>
      <c r="B115" s="3" t="s">
        <v>114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>
        <v>15000</v>
      </c>
      <c r="U115" s="3"/>
      <c r="V115" s="3"/>
      <c r="W115" s="3"/>
      <c r="X115" s="3"/>
      <c r="Y115" s="3"/>
    </row>
    <row r="116" spans="1:25" ht="30" x14ac:dyDescent="0.25">
      <c r="A116" s="3" t="s">
        <v>104</v>
      </c>
      <c r="B116" s="10" t="s">
        <v>115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>
        <v>2119</v>
      </c>
      <c r="W116" s="3"/>
      <c r="X116" s="3"/>
      <c r="Y116" s="3"/>
    </row>
    <row r="117" spans="1:25" ht="30" x14ac:dyDescent="0.25">
      <c r="A117" s="1" t="s">
        <v>16</v>
      </c>
      <c r="B117" s="10" t="s">
        <v>116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>
        <v>255</v>
      </c>
      <c r="U117" s="3"/>
      <c r="V117" s="3"/>
      <c r="W117" s="3"/>
      <c r="X117" s="3"/>
      <c r="Y117" s="3"/>
    </row>
    <row r="118" spans="1:25" x14ac:dyDescent="0.25">
      <c r="A118" s="1" t="s">
        <v>16</v>
      </c>
      <c r="B118" s="3" t="s">
        <v>28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>
        <v>762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25">
      <c r="A119" s="1" t="s">
        <v>16</v>
      </c>
      <c r="B119" s="3" t="s">
        <v>28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>
        <v>932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x14ac:dyDescent="0.25">
      <c r="A120" s="1" t="s">
        <v>16</v>
      </c>
      <c r="B120" s="10" t="s">
        <v>117</v>
      </c>
      <c r="C120" s="3"/>
      <c r="D120" s="3"/>
      <c r="E120" s="3"/>
      <c r="F120" s="3"/>
      <c r="G120" s="3"/>
      <c r="H120" s="3"/>
      <c r="I120" s="3"/>
      <c r="J120" s="3"/>
      <c r="K120" s="3">
        <v>237.6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30" x14ac:dyDescent="0.25">
      <c r="A121" s="10" t="s">
        <v>118</v>
      </c>
      <c r="B121" s="10" t="s">
        <v>118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>
        <v>1008.03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s="2" customFormat="1" x14ac:dyDescent="0.25">
      <c r="A122" s="1"/>
      <c r="B122" s="1" t="s">
        <v>120</v>
      </c>
      <c r="C122" s="1">
        <v>8090.2200000000012</v>
      </c>
      <c r="D122" s="1">
        <v>0</v>
      </c>
      <c r="E122" s="1">
        <v>50260.75</v>
      </c>
      <c r="F122" s="1">
        <v>4186.5000000000018</v>
      </c>
      <c r="G122" s="1">
        <v>34000</v>
      </c>
      <c r="H122" s="1">
        <v>23647.059999999998</v>
      </c>
      <c r="I122" s="1">
        <v>27044.999999999993</v>
      </c>
      <c r="J122" s="1">
        <v>611125.31000000017</v>
      </c>
      <c r="K122" s="1">
        <f>K113-K120</f>
        <v>812672.36</v>
      </c>
      <c r="L122" s="1">
        <v>140000</v>
      </c>
      <c r="M122" s="1">
        <v>601206.44999999995</v>
      </c>
      <c r="N122" s="1">
        <f>N113-N118-N119</f>
        <v>75523.139999999985</v>
      </c>
      <c r="O122" s="1">
        <f>O113-O121</f>
        <v>13962.93000000002</v>
      </c>
      <c r="P122" s="1">
        <v>11000</v>
      </c>
      <c r="Q122" s="1">
        <v>314450</v>
      </c>
      <c r="R122" s="1">
        <v>111858.50999999998</v>
      </c>
      <c r="S122" s="1">
        <v>21756.160000000003</v>
      </c>
      <c r="T122" s="1">
        <f>T113-T114-T115-T117</f>
        <v>991838.11999999988</v>
      </c>
      <c r="U122" s="1">
        <v>239117.33999999997</v>
      </c>
      <c r="V122" s="1">
        <f>V113-V116</f>
        <v>212217.24</v>
      </c>
      <c r="W122" s="1">
        <v>831.66000000000076</v>
      </c>
      <c r="X122" s="1">
        <v>1769.0200000000004</v>
      </c>
      <c r="Y122" s="1">
        <v>1743000</v>
      </c>
    </row>
    <row r="123" spans="1:25" ht="30" x14ac:dyDescent="0.25">
      <c r="A123" s="3"/>
      <c r="B123" s="10" t="s">
        <v>119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>
        <v>363.27</v>
      </c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30" x14ac:dyDescent="0.25">
      <c r="A124" s="3"/>
      <c r="B124" s="10" t="s">
        <v>119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>
        <v>271.77</v>
      </c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30" x14ac:dyDescent="0.25">
      <c r="A125" s="3"/>
      <c r="B125" s="10" t="s">
        <v>119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>
        <v>363.27</v>
      </c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30" x14ac:dyDescent="0.25">
      <c r="A126" s="3"/>
      <c r="B126" s="10" t="s">
        <v>119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>
        <v>1288.3499999999999</v>
      </c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30" x14ac:dyDescent="0.25">
      <c r="A127" s="3"/>
      <c r="B127" s="10" t="s">
        <v>119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>
        <v>363.27</v>
      </c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s="2" customFormat="1" ht="15.75" thickBot="1" x14ac:dyDescent="0.3">
      <c r="A128" s="1"/>
      <c r="B128" s="1" t="s">
        <v>120</v>
      </c>
      <c r="C128" s="1">
        <v>8090.2200000000012</v>
      </c>
      <c r="D128" s="1">
        <v>0</v>
      </c>
      <c r="E128" s="1">
        <v>50260.75</v>
      </c>
      <c r="F128" s="1">
        <v>4186.5000000000018</v>
      </c>
      <c r="G128" s="1">
        <v>34000</v>
      </c>
      <c r="H128" s="1">
        <v>23647.059999999998</v>
      </c>
      <c r="I128" s="1">
        <v>27044.999999999993</v>
      </c>
      <c r="J128" s="1">
        <v>611125.31000000017</v>
      </c>
      <c r="K128" s="1">
        <v>812672.36</v>
      </c>
      <c r="L128" s="1">
        <v>140000</v>
      </c>
      <c r="M128" s="1">
        <v>601206.44999999995</v>
      </c>
      <c r="N128" s="1">
        <v>75523.139999999985</v>
      </c>
      <c r="O128" s="1">
        <f>O122+O123+O124+O125+O126+O127</f>
        <v>16612.860000000022</v>
      </c>
      <c r="P128" s="1">
        <v>11000</v>
      </c>
      <c r="Q128" s="1">
        <v>314450</v>
      </c>
      <c r="R128" s="1">
        <v>111858.50999999998</v>
      </c>
      <c r="S128" s="1">
        <v>21756.160000000003</v>
      </c>
      <c r="T128" s="1">
        <v>991838.11999999988</v>
      </c>
      <c r="U128" s="1">
        <v>239117.33999999997</v>
      </c>
      <c r="V128" s="1">
        <v>212217.24</v>
      </c>
      <c r="W128" s="1">
        <v>831.66000000000076</v>
      </c>
      <c r="X128" s="1">
        <v>1769.0200000000004</v>
      </c>
      <c r="Y128" s="1">
        <v>1743000</v>
      </c>
    </row>
    <row r="129" spans="1:25" s="25" customFormat="1" ht="15.75" thickBot="1" x14ac:dyDescent="0.3">
      <c r="A129" s="15"/>
      <c r="B129" s="16"/>
      <c r="C129" s="17">
        <v>36911</v>
      </c>
      <c r="D129" s="17">
        <v>37276</v>
      </c>
      <c r="E129" s="17">
        <v>37641</v>
      </c>
      <c r="F129" s="17">
        <v>38006</v>
      </c>
      <c r="G129" s="17">
        <v>38372</v>
      </c>
      <c r="H129" s="17">
        <v>38737</v>
      </c>
      <c r="I129" s="17">
        <v>39467</v>
      </c>
      <c r="J129" s="17">
        <v>39833</v>
      </c>
      <c r="K129" s="17">
        <v>10978</v>
      </c>
      <c r="L129" s="17">
        <v>36576</v>
      </c>
      <c r="M129" s="17">
        <v>11098</v>
      </c>
      <c r="N129" s="17">
        <v>37062</v>
      </c>
      <c r="O129" s="17">
        <v>37427</v>
      </c>
      <c r="P129" s="17">
        <v>36789</v>
      </c>
      <c r="Q129" s="17">
        <v>36850</v>
      </c>
      <c r="R129" s="17" t="s">
        <v>1</v>
      </c>
      <c r="S129" s="17" t="s">
        <v>2</v>
      </c>
      <c r="T129" s="17" t="s">
        <v>3</v>
      </c>
      <c r="U129" s="17" t="s">
        <v>4</v>
      </c>
      <c r="V129" s="17" t="s">
        <v>5</v>
      </c>
      <c r="W129" s="17" t="s">
        <v>6</v>
      </c>
      <c r="X129" s="17" t="s">
        <v>7</v>
      </c>
      <c r="Y129" s="28" t="s">
        <v>8</v>
      </c>
    </row>
    <row r="130" spans="1:25" s="2" customFormat="1" x14ac:dyDescent="0.25">
      <c r="A130" s="1"/>
      <c r="B130" s="1" t="s">
        <v>120</v>
      </c>
      <c r="C130" s="1">
        <v>8090.2200000000012</v>
      </c>
      <c r="D130" s="1">
        <v>0</v>
      </c>
      <c r="E130" s="1">
        <v>50260.75</v>
      </c>
      <c r="F130" s="1">
        <v>4186.5000000000018</v>
      </c>
      <c r="G130" s="1">
        <v>34000</v>
      </c>
      <c r="H130" s="1">
        <v>23647.059999999998</v>
      </c>
      <c r="I130" s="1">
        <v>27044.999999999993</v>
      </c>
      <c r="J130" s="1">
        <v>611125.31000000017</v>
      </c>
      <c r="K130" s="1">
        <v>812672.36</v>
      </c>
      <c r="L130" s="1">
        <v>140000</v>
      </c>
      <c r="M130" s="1">
        <v>601206.44999999995</v>
      </c>
      <c r="N130" s="1">
        <v>75523.139999999985</v>
      </c>
      <c r="O130" s="1">
        <v>16612.860000000022</v>
      </c>
      <c r="P130" s="1">
        <v>11000</v>
      </c>
      <c r="Q130" s="1">
        <v>314450</v>
      </c>
      <c r="R130" s="1">
        <v>111858.50999999998</v>
      </c>
      <c r="S130" s="1">
        <v>21756.160000000003</v>
      </c>
      <c r="T130" s="1">
        <v>991838.11999999988</v>
      </c>
      <c r="U130" s="1">
        <v>239117.33999999997</v>
      </c>
      <c r="V130" s="1">
        <v>212217.24</v>
      </c>
      <c r="W130" s="1">
        <v>831.66000000000076</v>
      </c>
      <c r="X130" s="1">
        <v>1769.0200000000004</v>
      </c>
      <c r="Y130" s="1">
        <v>1743000</v>
      </c>
    </row>
    <row r="131" spans="1:25" x14ac:dyDescent="0.25">
      <c r="A131" s="3" t="s">
        <v>121</v>
      </c>
      <c r="B131" s="3" t="s">
        <v>122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>
        <v>14100</v>
      </c>
      <c r="S131" s="3"/>
      <c r="T131" s="3"/>
      <c r="U131" s="3"/>
      <c r="V131" s="3"/>
      <c r="W131" s="3"/>
      <c r="X131" s="3"/>
      <c r="Y131" s="3"/>
    </row>
    <row r="132" spans="1:25" x14ac:dyDescent="0.25">
      <c r="A132" s="3" t="s">
        <v>123</v>
      </c>
      <c r="B132" s="3" t="s">
        <v>12</v>
      </c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>
        <v>18699.939999999999</v>
      </c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x14ac:dyDescent="0.25">
      <c r="A133" s="3" t="s">
        <v>123</v>
      </c>
      <c r="B133" s="3" t="s">
        <v>124</v>
      </c>
      <c r="C133" s="3"/>
      <c r="D133" s="3"/>
      <c r="E133" s="3"/>
      <c r="F133" s="3"/>
      <c r="G133" s="3"/>
      <c r="H133" s="3"/>
      <c r="I133" s="3"/>
      <c r="J133" s="3"/>
      <c r="K133" s="3">
        <v>8586.2800000000007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30" x14ac:dyDescent="0.25">
      <c r="A134" s="3" t="s">
        <v>125</v>
      </c>
      <c r="B134" s="10" t="s">
        <v>126</v>
      </c>
      <c r="C134" s="3"/>
      <c r="D134" s="3"/>
      <c r="E134" s="3"/>
      <c r="F134" s="3"/>
      <c r="G134" s="3"/>
      <c r="H134" s="3"/>
      <c r="I134" s="3"/>
      <c r="J134" s="3"/>
      <c r="K134" s="3">
        <v>1800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x14ac:dyDescent="0.25">
      <c r="A135" s="3" t="s">
        <v>92</v>
      </c>
      <c r="B135" s="3" t="s">
        <v>127</v>
      </c>
      <c r="C135" s="3">
        <v>217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x14ac:dyDescent="0.25">
      <c r="A136" s="3" t="s">
        <v>128</v>
      </c>
      <c r="B136" s="3" t="s">
        <v>129</v>
      </c>
      <c r="C136" s="3"/>
      <c r="D136" s="3"/>
      <c r="E136" s="3"/>
      <c r="F136" s="3"/>
      <c r="G136" s="3"/>
      <c r="H136" s="3"/>
      <c r="I136" s="3"/>
      <c r="J136" s="3"/>
      <c r="K136" s="3">
        <v>7300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x14ac:dyDescent="0.25">
      <c r="A137" s="3" t="s">
        <v>130</v>
      </c>
      <c r="B137" s="3" t="s">
        <v>122</v>
      </c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>
        <v>5075.6000000000004</v>
      </c>
      <c r="S137" s="3"/>
      <c r="T137" s="3"/>
      <c r="U137" s="3"/>
      <c r="V137" s="3"/>
      <c r="W137" s="3"/>
      <c r="X137" s="3"/>
      <c r="Y137" s="3"/>
    </row>
    <row r="138" spans="1:25" x14ac:dyDescent="0.25">
      <c r="A138" s="3" t="s">
        <v>11</v>
      </c>
      <c r="B138" s="3" t="s">
        <v>131</v>
      </c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>
        <v>10136.700000000001</v>
      </c>
      <c r="U138" s="3"/>
      <c r="V138" s="3"/>
      <c r="W138" s="3"/>
      <c r="X138" s="3"/>
      <c r="Y138" s="3"/>
    </row>
    <row r="139" spans="1:25" x14ac:dyDescent="0.25">
      <c r="A139" s="3" t="s">
        <v>132</v>
      </c>
      <c r="B139" s="3" t="s">
        <v>133</v>
      </c>
      <c r="C139" s="3"/>
      <c r="D139" s="3"/>
      <c r="E139" s="3"/>
      <c r="F139" s="3"/>
      <c r="G139" s="3"/>
      <c r="H139" s="3"/>
      <c r="I139" s="3"/>
      <c r="J139" s="3"/>
      <c r="K139" s="3">
        <v>700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x14ac:dyDescent="0.25">
      <c r="A140" s="1" t="s">
        <v>16</v>
      </c>
      <c r="B140" s="3" t="s">
        <v>24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>
        <v>7404</v>
      </c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x14ac:dyDescent="0.25">
      <c r="A141" s="1" t="s">
        <v>16</v>
      </c>
      <c r="B141" s="3" t="s">
        <v>117</v>
      </c>
      <c r="C141" s="3"/>
      <c r="D141" s="3"/>
      <c r="E141" s="3"/>
      <c r="F141" s="3"/>
      <c r="G141" s="3"/>
      <c r="H141" s="3"/>
      <c r="I141" s="3"/>
      <c r="J141" s="3"/>
      <c r="K141" s="3">
        <v>158.44999999999999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x14ac:dyDescent="0.25">
      <c r="A142" s="1" t="s">
        <v>16</v>
      </c>
      <c r="B142" s="3" t="s">
        <v>122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>
        <v>300</v>
      </c>
      <c r="S142" s="3"/>
      <c r="T142" s="3"/>
      <c r="U142" s="3"/>
      <c r="V142" s="3"/>
      <c r="W142" s="3"/>
      <c r="X142" s="3"/>
      <c r="Y142" s="3"/>
    </row>
    <row r="143" spans="1:25" x14ac:dyDescent="0.25">
      <c r="A143" s="1" t="s">
        <v>16</v>
      </c>
      <c r="B143" s="3" t="s">
        <v>134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>
        <v>1950</v>
      </c>
      <c r="O143" s="3"/>
      <c r="P143" s="3"/>
      <c r="Q143" s="3"/>
      <c r="R143" s="3"/>
      <c r="S143" s="3"/>
      <c r="T143" s="3"/>
      <c r="U143" s="3"/>
      <c r="V143" s="3">
        <v>2540</v>
      </c>
      <c r="W143" s="3"/>
      <c r="X143" s="3"/>
      <c r="Y143" s="3"/>
    </row>
    <row r="144" spans="1:25" x14ac:dyDescent="0.25">
      <c r="A144" s="3" t="s">
        <v>28</v>
      </c>
      <c r="B144" s="3" t="s">
        <v>28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>
        <v>622.04999999999995</v>
      </c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x14ac:dyDescent="0.25">
      <c r="A145" s="1" t="s">
        <v>16</v>
      </c>
      <c r="B145" s="3" t="s">
        <v>98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>
        <v>349</v>
      </c>
      <c r="O145" s="3"/>
      <c r="P145" s="3"/>
      <c r="Q145" s="3"/>
      <c r="R145" s="3"/>
      <c r="S145" s="3"/>
      <c r="T145" s="3"/>
      <c r="U145" s="3"/>
      <c r="V145" s="3">
        <v>4600</v>
      </c>
      <c r="W145" s="3"/>
      <c r="X145" s="3"/>
      <c r="Y145" s="3"/>
    </row>
    <row r="146" spans="1:25" s="2" customFormat="1" x14ac:dyDescent="0.25">
      <c r="A146" s="1"/>
      <c r="B146" s="1" t="s">
        <v>136</v>
      </c>
      <c r="C146" s="1">
        <f>C130-C135</f>
        <v>7873.2200000000012</v>
      </c>
      <c r="D146" s="1">
        <v>0</v>
      </c>
      <c r="E146" s="1">
        <v>50260.75</v>
      </c>
      <c r="F146" s="1">
        <v>4186.5000000000018</v>
      </c>
      <c r="G146" s="1">
        <v>34000</v>
      </c>
      <c r="H146" s="1">
        <v>23647.059999999998</v>
      </c>
      <c r="I146" s="1">
        <v>27044.999999999993</v>
      </c>
      <c r="J146" s="1">
        <v>611125.31000000017</v>
      </c>
      <c r="K146" s="1">
        <f>K130-K133-K134-K136-K139-K141</f>
        <v>794127.63</v>
      </c>
      <c r="L146" s="1">
        <v>140000</v>
      </c>
      <c r="M146" s="1">
        <f>M130-M132</f>
        <v>582506.51</v>
      </c>
      <c r="N146" s="1">
        <f>N130-N143-N144-N145</f>
        <v>72602.089999999982</v>
      </c>
      <c r="O146" s="1">
        <f>O130-O140</f>
        <v>9208.8600000000224</v>
      </c>
      <c r="P146" s="1">
        <v>11000</v>
      </c>
      <c r="Q146" s="1">
        <v>314450</v>
      </c>
      <c r="R146" s="1">
        <f>R130-R131-R137-R142</f>
        <v>92382.909999999974</v>
      </c>
      <c r="S146" s="1">
        <v>21756.160000000003</v>
      </c>
      <c r="T146" s="1">
        <f>T130-T138</f>
        <v>981701.41999999993</v>
      </c>
      <c r="U146" s="1">
        <v>239117.33999999997</v>
      </c>
      <c r="V146" s="1">
        <f>V130-V143-V145</f>
        <v>205077.24</v>
      </c>
      <c r="W146" s="1">
        <v>831.66000000000076</v>
      </c>
      <c r="X146" s="1">
        <v>1769.0200000000004</v>
      </c>
      <c r="Y146" s="1">
        <v>1743000</v>
      </c>
    </row>
    <row r="147" spans="1:25" x14ac:dyDescent="0.25">
      <c r="A147" s="3"/>
      <c r="B147" s="3" t="s">
        <v>135</v>
      </c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>
        <v>667.5</v>
      </c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s="2" customFormat="1" x14ac:dyDescent="0.25">
      <c r="A148" s="1"/>
      <c r="B148" s="1" t="s">
        <v>136</v>
      </c>
      <c r="C148" s="1">
        <v>7873.2200000000012</v>
      </c>
      <c r="D148" s="1">
        <v>0</v>
      </c>
      <c r="E148" s="1">
        <v>50260.75</v>
      </c>
      <c r="F148" s="1">
        <v>4186.5000000000018</v>
      </c>
      <c r="G148" s="1">
        <v>34000</v>
      </c>
      <c r="H148" s="1">
        <v>23647.059999999998</v>
      </c>
      <c r="I148" s="1">
        <v>27044.999999999993</v>
      </c>
      <c r="J148" s="1">
        <v>611125.31000000017</v>
      </c>
      <c r="K148" s="1">
        <v>794127.63</v>
      </c>
      <c r="L148" s="1">
        <v>140000</v>
      </c>
      <c r="M148" s="1">
        <v>582506.51</v>
      </c>
      <c r="N148" s="1">
        <f>N146+N147</f>
        <v>73269.589999999982</v>
      </c>
      <c r="O148" s="1">
        <v>9208.8600000000224</v>
      </c>
      <c r="P148" s="1">
        <v>11000</v>
      </c>
      <c r="Q148" s="1">
        <v>314450</v>
      </c>
      <c r="R148" s="1">
        <v>92382.909999999974</v>
      </c>
      <c r="S148" s="1">
        <v>21756.160000000003</v>
      </c>
      <c r="T148" s="1">
        <v>981701.41999999993</v>
      </c>
      <c r="U148" s="1">
        <v>239117.33999999997</v>
      </c>
      <c r="V148" s="1">
        <v>205077.24</v>
      </c>
      <c r="W148" s="1">
        <v>831.66000000000076</v>
      </c>
      <c r="X148" s="1">
        <v>1769.0200000000004</v>
      </c>
      <c r="Y148" s="1">
        <v>1743000</v>
      </c>
    </row>
    <row r="149" spans="1:25" x14ac:dyDescent="0.25">
      <c r="A149" s="3" t="s">
        <v>24</v>
      </c>
      <c r="B149" s="3" t="s">
        <v>24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>
        <v>141.30000000000001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30" x14ac:dyDescent="0.25">
      <c r="A150" s="1" t="s">
        <v>16</v>
      </c>
      <c r="B150" s="10" t="s">
        <v>69</v>
      </c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>
        <v>2980</v>
      </c>
      <c r="U150" s="3"/>
      <c r="V150" s="3">
        <v>5000</v>
      </c>
      <c r="W150" s="3"/>
      <c r="X150" s="3"/>
      <c r="Y150" s="3"/>
    </row>
    <row r="151" spans="1:25" s="2" customFormat="1" ht="17.25" customHeight="1" x14ac:dyDescent="0.25">
      <c r="A151" s="1"/>
      <c r="B151" s="1" t="s">
        <v>137</v>
      </c>
      <c r="C151" s="1">
        <v>7873.2200000000012</v>
      </c>
      <c r="D151" s="1">
        <v>0</v>
      </c>
      <c r="E151" s="1">
        <v>50260.75</v>
      </c>
      <c r="F151" s="1">
        <v>4186.5000000000018</v>
      </c>
      <c r="G151" s="1">
        <v>34000</v>
      </c>
      <c r="H151" s="1">
        <v>23647.059999999998</v>
      </c>
      <c r="I151" s="1">
        <v>27044.999999999993</v>
      </c>
      <c r="J151" s="1">
        <v>611125.31000000017</v>
      </c>
      <c r="K151" s="1">
        <v>794127.63</v>
      </c>
      <c r="L151" s="1">
        <v>140000</v>
      </c>
      <c r="M151" s="1">
        <v>582506.51</v>
      </c>
      <c r="N151" s="1">
        <v>73269.589999999982</v>
      </c>
      <c r="O151" s="1">
        <f>O148-O149</f>
        <v>9067.5600000000231</v>
      </c>
      <c r="P151" s="1">
        <v>11000</v>
      </c>
      <c r="Q151" s="1">
        <v>314450</v>
      </c>
      <c r="R151" s="1">
        <v>92382.909999999974</v>
      </c>
      <c r="S151" s="1">
        <v>21756.160000000003</v>
      </c>
      <c r="T151" s="1">
        <f>T148-T150</f>
        <v>978721.41999999993</v>
      </c>
      <c r="U151" s="1">
        <v>239117.33999999997</v>
      </c>
      <c r="V151" s="1">
        <f>V148-V150</f>
        <v>200077.24</v>
      </c>
      <c r="W151" s="1">
        <v>831.66000000000076</v>
      </c>
      <c r="X151" s="1">
        <v>1769.0200000000004</v>
      </c>
      <c r="Y151" s="1">
        <v>1743000</v>
      </c>
    </row>
    <row r="152" spans="1:25" ht="30" x14ac:dyDescent="0.25">
      <c r="A152" s="10" t="s">
        <v>138</v>
      </c>
      <c r="B152" s="3" t="s">
        <v>211</v>
      </c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>
        <v>488.03</v>
      </c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s="2" customFormat="1" x14ac:dyDescent="0.25">
      <c r="A153" s="1"/>
      <c r="B153" s="1" t="s">
        <v>139</v>
      </c>
      <c r="C153" s="1">
        <v>7873.2200000000012</v>
      </c>
      <c r="D153" s="1">
        <v>0</v>
      </c>
      <c r="E153" s="1">
        <v>50260.75</v>
      </c>
      <c r="F153" s="1">
        <v>4186.5000000000018</v>
      </c>
      <c r="G153" s="1">
        <v>34000</v>
      </c>
      <c r="H153" s="1">
        <v>23647.059999999998</v>
      </c>
      <c r="I153" s="1">
        <v>27044.999999999993</v>
      </c>
      <c r="J153" s="1">
        <v>611125.31000000017</v>
      </c>
      <c r="K153" s="1">
        <v>794127.63800000004</v>
      </c>
      <c r="L153" s="1">
        <v>140000</v>
      </c>
      <c r="M153" s="1">
        <v>582506.51</v>
      </c>
      <c r="N153" s="1">
        <f>N151-N152</f>
        <v>72781.559999999983</v>
      </c>
      <c r="O153" s="1">
        <v>9067.5600000000231</v>
      </c>
      <c r="P153" s="1">
        <v>11000</v>
      </c>
      <c r="Q153" s="1">
        <v>314450</v>
      </c>
      <c r="R153" s="1">
        <v>92382.909999999974</v>
      </c>
      <c r="S153" s="1">
        <v>21756.160000000003</v>
      </c>
      <c r="T153" s="1">
        <v>978721.41999999993</v>
      </c>
      <c r="U153" s="1">
        <v>239117.33999999997</v>
      </c>
      <c r="V153" s="1">
        <v>200077.24</v>
      </c>
      <c r="W153" s="1">
        <v>831.66000000000076</v>
      </c>
      <c r="X153" s="1">
        <v>1769.0200000000004</v>
      </c>
      <c r="Y153" s="1">
        <v>1743000</v>
      </c>
    </row>
    <row r="154" spans="1:25" x14ac:dyDescent="0.25">
      <c r="A154" s="3" t="s">
        <v>135</v>
      </c>
      <c r="B154" s="38" t="s">
        <v>135</v>
      </c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>
        <v>540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s="2" customFormat="1" x14ac:dyDescent="0.25">
      <c r="A155" s="1"/>
      <c r="B155" s="1" t="s">
        <v>139</v>
      </c>
      <c r="C155" s="1">
        <v>7873.2200000000012</v>
      </c>
      <c r="D155" s="1">
        <v>0</v>
      </c>
      <c r="E155" s="1">
        <v>50260.75</v>
      </c>
      <c r="F155" s="1">
        <v>4186.5000000000018</v>
      </c>
      <c r="G155" s="1">
        <v>34000</v>
      </c>
      <c r="H155" s="1">
        <v>23647.059999999998</v>
      </c>
      <c r="I155" s="1">
        <v>27044.999999999993</v>
      </c>
      <c r="J155" s="1">
        <v>611125.31000000017</v>
      </c>
      <c r="K155" s="1">
        <v>794127.63800000004</v>
      </c>
      <c r="L155" s="1">
        <v>140000</v>
      </c>
      <c r="M155" s="1">
        <v>582506.51</v>
      </c>
      <c r="N155" s="1">
        <f>N153+N154</f>
        <v>73321.559999999983</v>
      </c>
      <c r="O155" s="1">
        <v>9067.5600000000231</v>
      </c>
      <c r="P155" s="1">
        <v>11000</v>
      </c>
      <c r="Q155" s="1">
        <v>314450</v>
      </c>
      <c r="R155" s="1">
        <v>92382.909999999974</v>
      </c>
      <c r="S155" s="1">
        <v>21756.160000000003</v>
      </c>
      <c r="T155" s="1">
        <v>978721.41999999993</v>
      </c>
      <c r="U155" s="1">
        <v>239117.33999999997</v>
      </c>
      <c r="V155" s="1">
        <v>200077.24</v>
      </c>
      <c r="W155" s="1">
        <v>831.66000000000076</v>
      </c>
      <c r="X155" s="1">
        <v>1769.0200000000004</v>
      </c>
      <c r="Y155" s="1">
        <v>1743000</v>
      </c>
    </row>
    <row r="156" spans="1:25" x14ac:dyDescent="0.25">
      <c r="A156" s="3" t="s">
        <v>140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>
        <v>210.13</v>
      </c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s="2" customFormat="1" ht="15.75" thickBot="1" x14ac:dyDescent="0.3">
      <c r="A157" s="1"/>
      <c r="B157" s="1" t="s">
        <v>141</v>
      </c>
      <c r="C157" s="1">
        <v>7873.2200000000012</v>
      </c>
      <c r="D157" s="1">
        <v>0</v>
      </c>
      <c r="E157" s="1">
        <v>50260.75</v>
      </c>
      <c r="F157" s="1">
        <v>4186.5000000000018</v>
      </c>
      <c r="G157" s="1">
        <v>34000</v>
      </c>
      <c r="H157" s="1">
        <v>23647.059999999998</v>
      </c>
      <c r="I157" s="1">
        <v>27044.999999999993</v>
      </c>
      <c r="J157" s="1">
        <v>611125.31000000017</v>
      </c>
      <c r="K157" s="1">
        <v>794127.63</v>
      </c>
      <c r="L157" s="1">
        <v>140000</v>
      </c>
      <c r="M157" s="1">
        <v>582506.51</v>
      </c>
      <c r="N157" s="1">
        <f>N155-N156</f>
        <v>73111.429999999978</v>
      </c>
      <c r="O157" s="1">
        <v>9067.5600000000231</v>
      </c>
      <c r="P157" s="1">
        <v>11000</v>
      </c>
      <c r="Q157" s="1">
        <v>314450</v>
      </c>
      <c r="R157" s="1">
        <v>92382.909999999974</v>
      </c>
      <c r="S157" s="1">
        <v>21756.160000000003</v>
      </c>
      <c r="T157" s="1">
        <v>978721.41999999993</v>
      </c>
      <c r="U157" s="1">
        <v>239117.33999999997</v>
      </c>
      <c r="V157" s="1">
        <v>200077.24</v>
      </c>
      <c r="W157" s="1">
        <v>831.66000000000076</v>
      </c>
      <c r="X157" s="1">
        <v>1769.0200000000004</v>
      </c>
      <c r="Y157" s="1">
        <v>1743000</v>
      </c>
    </row>
    <row r="158" spans="1:25" s="25" customFormat="1" ht="15.75" thickBot="1" x14ac:dyDescent="0.3">
      <c r="A158" s="15"/>
      <c r="B158" s="16"/>
      <c r="C158" s="17">
        <v>36911</v>
      </c>
      <c r="D158" s="17">
        <v>37276</v>
      </c>
      <c r="E158" s="17">
        <v>37641</v>
      </c>
      <c r="F158" s="17">
        <v>38006</v>
      </c>
      <c r="G158" s="17">
        <v>38372</v>
      </c>
      <c r="H158" s="17">
        <v>38737</v>
      </c>
      <c r="I158" s="17">
        <v>39467</v>
      </c>
      <c r="J158" s="17">
        <v>39833</v>
      </c>
      <c r="K158" s="17">
        <v>10978</v>
      </c>
      <c r="L158" s="17">
        <v>36576</v>
      </c>
      <c r="M158" s="17">
        <v>11098</v>
      </c>
      <c r="N158" s="17">
        <v>37062</v>
      </c>
      <c r="O158" s="17">
        <v>37427</v>
      </c>
      <c r="P158" s="17">
        <v>36789</v>
      </c>
      <c r="Q158" s="17">
        <v>36850</v>
      </c>
      <c r="R158" s="17" t="s">
        <v>1</v>
      </c>
      <c r="S158" s="17" t="s">
        <v>2</v>
      </c>
      <c r="T158" s="17" t="s">
        <v>3</v>
      </c>
      <c r="U158" s="17" t="s">
        <v>4</v>
      </c>
      <c r="V158" s="17" t="s">
        <v>5</v>
      </c>
      <c r="W158" s="17" t="s">
        <v>6</v>
      </c>
      <c r="X158" s="17" t="s">
        <v>7</v>
      </c>
      <c r="Y158" s="28" t="s">
        <v>8</v>
      </c>
    </row>
    <row r="159" spans="1:25" s="2" customFormat="1" x14ac:dyDescent="0.25">
      <c r="A159" s="1"/>
      <c r="B159" s="1" t="s">
        <v>141</v>
      </c>
      <c r="C159" s="1">
        <v>7873.2200000000012</v>
      </c>
      <c r="D159" s="1">
        <v>0</v>
      </c>
      <c r="E159" s="1">
        <v>50260.75</v>
      </c>
      <c r="F159" s="1">
        <v>4186.5000000000018</v>
      </c>
      <c r="G159" s="1">
        <v>34000</v>
      </c>
      <c r="H159" s="1">
        <v>23647.059999999998</v>
      </c>
      <c r="I159" s="1">
        <v>27044.999999999993</v>
      </c>
      <c r="J159" s="1">
        <v>611125.31000000017</v>
      </c>
      <c r="K159" s="1">
        <v>794127.63</v>
      </c>
      <c r="L159" s="1">
        <v>140000</v>
      </c>
      <c r="M159" s="1">
        <v>582506.51</v>
      </c>
      <c r="N159" s="1">
        <v>73111.429999999978</v>
      </c>
      <c r="O159" s="1">
        <v>9067.5600000000231</v>
      </c>
      <c r="P159" s="1">
        <v>11000</v>
      </c>
      <c r="Q159" s="1">
        <v>314450</v>
      </c>
      <c r="R159" s="1">
        <v>92382.909999999974</v>
      </c>
      <c r="S159" s="1">
        <v>21756.160000000003</v>
      </c>
      <c r="T159" s="1">
        <v>978721.41999999993</v>
      </c>
      <c r="U159" s="1">
        <v>239117.33999999997</v>
      </c>
      <c r="V159" s="1">
        <v>200077.24</v>
      </c>
      <c r="W159" s="1">
        <v>831.66000000000076</v>
      </c>
      <c r="X159" s="1">
        <v>1769.0200000000004</v>
      </c>
      <c r="Y159" s="1">
        <v>1743000</v>
      </c>
    </row>
    <row r="160" spans="1:25" x14ac:dyDescent="0.25">
      <c r="A160" s="3"/>
      <c r="B160" s="3" t="s">
        <v>68</v>
      </c>
      <c r="C160" s="3"/>
      <c r="D160" s="3"/>
      <c r="E160" s="3">
        <v>50000</v>
      </c>
      <c r="F160" s="3">
        <v>5000</v>
      </c>
      <c r="G160" s="3"/>
      <c r="H160" s="3"/>
      <c r="I160" s="3"/>
      <c r="J160" s="3"/>
      <c r="K160" s="1">
        <v>305000</v>
      </c>
      <c r="L160" s="3"/>
      <c r="M160" s="3"/>
      <c r="N160" s="3"/>
      <c r="O160" s="3">
        <v>250000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s="2" customFormat="1" x14ac:dyDescent="0.25">
      <c r="A161" s="1"/>
      <c r="B161" s="1" t="s">
        <v>141</v>
      </c>
      <c r="C161" s="1">
        <v>7873.2200000000012</v>
      </c>
      <c r="D161" s="1">
        <v>0</v>
      </c>
      <c r="E161" s="1">
        <f>E159+E160</f>
        <v>100260.75</v>
      </c>
      <c r="F161" s="1">
        <f>F159+F160</f>
        <v>9186.5000000000018</v>
      </c>
      <c r="G161" s="1">
        <v>34000</v>
      </c>
      <c r="H161" s="1">
        <v>23647.059999999998</v>
      </c>
      <c r="I161" s="1">
        <v>27044.999999999993</v>
      </c>
      <c r="J161" s="1">
        <v>611125.31000000017</v>
      </c>
      <c r="K161" s="1">
        <f>K159-K160</f>
        <v>489127.63</v>
      </c>
      <c r="L161" s="1">
        <v>140000</v>
      </c>
      <c r="M161" s="1">
        <v>582506.51</v>
      </c>
      <c r="N161" s="1">
        <v>73111.429999999978</v>
      </c>
      <c r="O161" s="1">
        <f>O159+O160</f>
        <v>259067.56000000003</v>
      </c>
      <c r="P161" s="1">
        <v>11000</v>
      </c>
      <c r="Q161" s="1">
        <v>314450</v>
      </c>
      <c r="R161" s="1">
        <v>92382.909999999974</v>
      </c>
      <c r="S161" s="1">
        <v>21756.160000000003</v>
      </c>
      <c r="T161" s="1">
        <v>978721.41999999993</v>
      </c>
      <c r="U161" s="1">
        <v>239117.33999999997</v>
      </c>
      <c r="V161" s="1">
        <v>200077.24</v>
      </c>
      <c r="W161" s="1">
        <v>831.66000000000076</v>
      </c>
      <c r="X161" s="1">
        <v>1769.0200000000004</v>
      </c>
      <c r="Y161" s="1">
        <v>1743000</v>
      </c>
    </row>
    <row r="162" spans="1:25" x14ac:dyDescent="0.25">
      <c r="A162" s="3" t="s">
        <v>142</v>
      </c>
      <c r="B162" s="3" t="s">
        <v>98</v>
      </c>
      <c r="C162" s="3"/>
      <c r="D162" s="3"/>
      <c r="E162" s="3"/>
      <c r="F162" s="3"/>
      <c r="G162" s="3"/>
      <c r="H162" s="3"/>
      <c r="I162" s="3"/>
      <c r="J162" s="3">
        <v>700</v>
      </c>
      <c r="K162" s="3"/>
      <c r="L162" s="3"/>
      <c r="M162" s="3"/>
      <c r="N162" s="3">
        <v>581</v>
      </c>
      <c r="O162" s="3"/>
      <c r="P162" s="3"/>
      <c r="Q162" s="3"/>
      <c r="R162" s="3"/>
      <c r="S162" s="3"/>
      <c r="T162" s="3"/>
      <c r="U162" s="3"/>
      <c r="V162" s="3">
        <v>8600</v>
      </c>
      <c r="W162" s="3"/>
      <c r="X162" s="3"/>
      <c r="Y162" s="3"/>
    </row>
    <row r="163" spans="1:25" x14ac:dyDescent="0.25">
      <c r="A163" s="3" t="s">
        <v>143</v>
      </c>
      <c r="B163" s="3" t="s">
        <v>144</v>
      </c>
      <c r="C163" s="3"/>
      <c r="D163" s="3"/>
      <c r="E163" s="3"/>
      <c r="F163" s="3"/>
      <c r="G163" s="3"/>
      <c r="H163" s="3"/>
      <c r="I163" s="3"/>
      <c r="J163" s="3"/>
      <c r="K163" s="3">
        <v>450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45" x14ac:dyDescent="0.25">
      <c r="A164" s="3" t="s">
        <v>143</v>
      </c>
      <c r="B164" s="10" t="s">
        <v>145</v>
      </c>
      <c r="C164" s="3"/>
      <c r="D164" s="3"/>
      <c r="E164" s="3"/>
      <c r="F164" s="3"/>
      <c r="G164" s="3"/>
      <c r="H164" s="3"/>
      <c r="I164" s="3"/>
      <c r="J164" s="3"/>
      <c r="K164" s="3">
        <v>1750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30" x14ac:dyDescent="0.25">
      <c r="A165" s="3" t="s">
        <v>143</v>
      </c>
      <c r="B165" s="10" t="s">
        <v>146</v>
      </c>
      <c r="C165" s="3"/>
      <c r="D165" s="3"/>
      <c r="E165" s="3"/>
      <c r="F165" s="3"/>
      <c r="G165" s="3"/>
      <c r="H165" s="3"/>
      <c r="I165" s="3"/>
      <c r="J165" s="3"/>
      <c r="K165" s="3">
        <v>1750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x14ac:dyDescent="0.25">
      <c r="A166" s="3" t="s">
        <v>20</v>
      </c>
      <c r="B166" s="3" t="s">
        <v>147</v>
      </c>
      <c r="C166" s="3"/>
      <c r="D166" s="3"/>
      <c r="E166" s="3"/>
      <c r="F166" s="3"/>
      <c r="G166" s="3"/>
      <c r="H166" s="3">
        <v>138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x14ac:dyDescent="0.25">
      <c r="A167" s="3" t="s">
        <v>11</v>
      </c>
      <c r="B167" s="3" t="s">
        <v>148</v>
      </c>
      <c r="C167" s="3">
        <v>149.94</v>
      </c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x14ac:dyDescent="0.25">
      <c r="A168" s="3" t="s">
        <v>149</v>
      </c>
      <c r="B168" s="3" t="s">
        <v>150</v>
      </c>
      <c r="C168" s="3"/>
      <c r="D168" s="3"/>
      <c r="E168" s="3"/>
      <c r="F168" s="3"/>
      <c r="G168" s="3"/>
      <c r="H168" s="3"/>
      <c r="I168" s="3"/>
      <c r="J168" s="3">
        <v>3211.6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x14ac:dyDescent="0.25">
      <c r="A169" s="3" t="s">
        <v>151</v>
      </c>
      <c r="B169" s="3" t="s">
        <v>152</v>
      </c>
      <c r="C169" s="3"/>
      <c r="D169" s="3"/>
      <c r="E169" s="3"/>
      <c r="F169" s="3"/>
      <c r="G169" s="3"/>
      <c r="H169" s="3"/>
      <c r="I169" s="3"/>
      <c r="J169" s="3"/>
      <c r="K169" s="3">
        <v>396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30" x14ac:dyDescent="0.25">
      <c r="A170" s="3" t="s">
        <v>153</v>
      </c>
      <c r="B170" s="10" t="s">
        <v>154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>
        <v>23299</v>
      </c>
      <c r="U170" s="3"/>
      <c r="V170" s="3"/>
      <c r="W170" s="3"/>
      <c r="X170" s="3"/>
      <c r="Y170" s="3"/>
    </row>
    <row r="171" spans="1:25" ht="30" x14ac:dyDescent="0.25">
      <c r="A171" s="3" t="s">
        <v>155</v>
      </c>
      <c r="B171" s="10" t="s">
        <v>154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>
        <v>20563</v>
      </c>
      <c r="U171" s="3"/>
      <c r="V171" s="3"/>
      <c r="W171" s="3"/>
      <c r="X171" s="3"/>
      <c r="Y171" s="3"/>
    </row>
    <row r="172" spans="1:25" x14ac:dyDescent="0.25">
      <c r="A172" s="3" t="s">
        <v>156</v>
      </c>
      <c r="B172" s="3" t="s">
        <v>157</v>
      </c>
      <c r="C172" s="3"/>
      <c r="D172" s="3"/>
      <c r="E172" s="3">
        <v>10888.66</v>
      </c>
      <c r="F172" s="3"/>
      <c r="G172" s="3"/>
      <c r="H172" s="3"/>
      <c r="I172" s="3">
        <v>80</v>
      </c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x14ac:dyDescent="0.25">
      <c r="A173" s="3" t="s">
        <v>158</v>
      </c>
      <c r="B173" s="3" t="s">
        <v>159</v>
      </c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>
        <v>607.55999999999995</v>
      </c>
      <c r="T173" s="3"/>
      <c r="U173" s="3"/>
      <c r="V173" s="3"/>
      <c r="W173" s="3"/>
      <c r="X173" s="3"/>
      <c r="Y173" s="3"/>
    </row>
    <row r="174" spans="1:25" x14ac:dyDescent="0.25">
      <c r="A174" s="3" t="s">
        <v>160</v>
      </c>
      <c r="B174" s="3" t="s">
        <v>161</v>
      </c>
      <c r="C174" s="3"/>
      <c r="D174" s="3"/>
      <c r="E174" s="3"/>
      <c r="F174" s="3"/>
      <c r="G174" s="3"/>
      <c r="H174" s="3"/>
      <c r="I174" s="3"/>
      <c r="J174" s="3">
        <v>837.6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x14ac:dyDescent="0.25">
      <c r="A175" s="3" t="s">
        <v>20</v>
      </c>
      <c r="B175" s="3" t="s">
        <v>12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>
        <v>2049</v>
      </c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x14ac:dyDescent="0.25">
      <c r="A176" s="3" t="s">
        <v>20</v>
      </c>
      <c r="B176" s="3" t="s">
        <v>12</v>
      </c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>
        <v>1868</v>
      </c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x14ac:dyDescent="0.25">
      <c r="A177" s="3" t="s">
        <v>22</v>
      </c>
      <c r="B177" s="3" t="s">
        <v>12</v>
      </c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>
        <v>107.42</v>
      </c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x14ac:dyDescent="0.25">
      <c r="A178" s="3" t="s">
        <v>51</v>
      </c>
      <c r="B178" s="3" t="s">
        <v>24</v>
      </c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>
        <v>10350</v>
      </c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x14ac:dyDescent="0.25">
      <c r="A179" s="3" t="s">
        <v>162</v>
      </c>
      <c r="B179" s="3" t="s">
        <v>163</v>
      </c>
      <c r="C179" s="3"/>
      <c r="D179" s="3"/>
      <c r="E179" s="3"/>
      <c r="F179" s="3"/>
      <c r="G179" s="3"/>
      <c r="H179" s="3"/>
      <c r="I179" s="3"/>
      <c r="J179" s="3"/>
      <c r="K179" s="3">
        <v>1740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x14ac:dyDescent="0.25">
      <c r="A180" s="3" t="s">
        <v>164</v>
      </c>
      <c r="B180" s="3" t="s">
        <v>165</v>
      </c>
      <c r="C180" s="3"/>
      <c r="D180" s="3"/>
      <c r="E180" s="3"/>
      <c r="F180" s="3"/>
      <c r="G180" s="3"/>
      <c r="H180" s="3"/>
      <c r="I180" s="3"/>
      <c r="J180" s="3"/>
      <c r="K180" s="3">
        <v>720.81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x14ac:dyDescent="0.25">
      <c r="A181" s="3" t="s">
        <v>166</v>
      </c>
      <c r="B181" s="3" t="s">
        <v>167</v>
      </c>
      <c r="C181" s="3"/>
      <c r="D181" s="3"/>
      <c r="E181" s="3"/>
      <c r="F181" s="3"/>
      <c r="G181" s="3"/>
      <c r="H181" s="3"/>
      <c r="I181" s="3"/>
      <c r="J181" s="3">
        <v>4530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x14ac:dyDescent="0.25">
      <c r="A182" s="3" t="s">
        <v>51</v>
      </c>
      <c r="B182" s="3" t="s">
        <v>28</v>
      </c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7">
        <v>1694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x14ac:dyDescent="0.25">
      <c r="A183" s="3" t="s">
        <v>51</v>
      </c>
      <c r="B183" s="3" t="s">
        <v>28</v>
      </c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7">
        <v>4240</v>
      </c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x14ac:dyDescent="0.25">
      <c r="A184" s="3" t="s">
        <v>51</v>
      </c>
      <c r="B184" s="3" t="s">
        <v>122</v>
      </c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>
        <v>330</v>
      </c>
      <c r="S184" s="3"/>
      <c r="T184" s="3"/>
      <c r="U184" s="3"/>
      <c r="V184" s="3"/>
      <c r="W184" s="3"/>
      <c r="X184" s="3"/>
      <c r="Y184" s="3"/>
    </row>
    <row r="185" spans="1:25" x14ac:dyDescent="0.25">
      <c r="A185" s="3" t="s">
        <v>132</v>
      </c>
      <c r="B185" s="3" t="s">
        <v>168</v>
      </c>
      <c r="C185" s="3"/>
      <c r="D185" s="3"/>
      <c r="E185" s="3"/>
      <c r="F185" s="3"/>
      <c r="G185" s="3"/>
      <c r="H185" s="3">
        <v>90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30" x14ac:dyDescent="0.25">
      <c r="A186" s="10" t="s">
        <v>169</v>
      </c>
      <c r="B186" s="3" t="s">
        <v>170</v>
      </c>
      <c r="C186" s="3"/>
      <c r="D186" s="3"/>
      <c r="E186" s="3"/>
      <c r="F186" s="3"/>
      <c r="G186" s="3"/>
      <c r="H186" s="3"/>
      <c r="I186" s="3"/>
      <c r="J186" s="3"/>
      <c r="K186" s="3">
        <v>2200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x14ac:dyDescent="0.25">
      <c r="A187" s="3" t="s">
        <v>74</v>
      </c>
      <c r="B187" s="3" t="s">
        <v>75</v>
      </c>
      <c r="C187" s="3"/>
      <c r="D187" s="3"/>
      <c r="E187" s="3"/>
      <c r="F187" s="3"/>
      <c r="G187" s="3"/>
      <c r="H187" s="3"/>
      <c r="I187" s="3">
        <v>2626.33</v>
      </c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x14ac:dyDescent="0.25">
      <c r="A188" s="3" t="s">
        <v>171</v>
      </c>
      <c r="B188" s="3" t="s">
        <v>172</v>
      </c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>
        <v>673.67</v>
      </c>
      <c r="V188" s="3"/>
      <c r="W188" s="3"/>
      <c r="X188" s="3"/>
      <c r="Y188" s="3"/>
    </row>
    <row r="189" spans="1:25" ht="30" x14ac:dyDescent="0.25">
      <c r="A189" s="3" t="s">
        <v>16</v>
      </c>
      <c r="B189" s="10" t="s">
        <v>69</v>
      </c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>
        <v>1490</v>
      </c>
      <c r="U189" s="3"/>
      <c r="V189" s="3"/>
      <c r="W189" s="3"/>
      <c r="X189" s="3"/>
      <c r="Y189" s="3"/>
    </row>
    <row r="190" spans="1:25" x14ac:dyDescent="0.25">
      <c r="A190" s="3" t="s">
        <v>140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>
        <v>84.54</v>
      </c>
      <c r="U190" s="3"/>
      <c r="V190" s="3"/>
      <c r="W190" s="3"/>
      <c r="X190" s="3"/>
      <c r="Y190" s="3"/>
    </row>
    <row r="191" spans="1:25" x14ac:dyDescent="0.25">
      <c r="A191" s="3" t="s">
        <v>140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>
        <v>16.52</v>
      </c>
      <c r="U191" s="3"/>
      <c r="V191" s="3"/>
      <c r="W191" s="3"/>
      <c r="X191" s="3"/>
      <c r="Y191" s="3"/>
    </row>
    <row r="192" spans="1:25" x14ac:dyDescent="0.25">
      <c r="A192" s="3" t="s">
        <v>140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>
        <v>578</v>
      </c>
      <c r="W192" s="3"/>
      <c r="X192" s="3"/>
      <c r="Y192" s="3"/>
    </row>
    <row r="193" spans="1:25" s="2" customFormat="1" x14ac:dyDescent="0.25">
      <c r="A193" s="1"/>
      <c r="B193" s="1" t="s">
        <v>173</v>
      </c>
      <c r="C193" s="1">
        <f>C161-C167</f>
        <v>7723.2800000000016</v>
      </c>
      <c r="D193" s="1">
        <v>0</v>
      </c>
      <c r="E193" s="1">
        <f>E161-E172</f>
        <v>89372.09</v>
      </c>
      <c r="F193" s="1">
        <v>9186.5000000000018</v>
      </c>
      <c r="G193" s="1">
        <v>34000</v>
      </c>
      <c r="H193" s="1">
        <f>H161-H166-H185</f>
        <v>23419.059999999998</v>
      </c>
      <c r="I193" s="1">
        <f>I161-I172-I187</f>
        <v>24338.669999999991</v>
      </c>
      <c r="J193" s="1">
        <f>J161-J162-J168-J174-J181</f>
        <v>601846.11000000022</v>
      </c>
      <c r="K193" s="1">
        <f>K161-K163-K164-K165-K169-K179-K180-K186</f>
        <v>480120.82</v>
      </c>
      <c r="L193" s="1">
        <v>140000</v>
      </c>
      <c r="M193" s="1">
        <f>M161-M175-M176-M177</f>
        <v>578482.09</v>
      </c>
      <c r="N193" s="1">
        <f>N161-N162-N183-N182</f>
        <v>66596.429999999978</v>
      </c>
      <c r="O193" s="1">
        <f>O161-O178</f>
        <v>248717.56000000003</v>
      </c>
      <c r="P193" s="1">
        <v>11000</v>
      </c>
      <c r="Q193" s="1">
        <v>314450</v>
      </c>
      <c r="R193" s="1">
        <f>R161-R184</f>
        <v>92052.909999999974</v>
      </c>
      <c r="S193" s="1">
        <f>S161-S173</f>
        <v>21148.600000000002</v>
      </c>
      <c r="T193" s="1">
        <f>T161-T170-T171-T189-T190-T191</f>
        <v>933268.35999999987</v>
      </c>
      <c r="U193" s="1">
        <f>U161-U188</f>
        <v>238443.66999999995</v>
      </c>
      <c r="V193" s="1">
        <f>V161-V162-V192</f>
        <v>190899.24</v>
      </c>
      <c r="W193" s="1">
        <v>831.66000000000076</v>
      </c>
      <c r="X193" s="1">
        <v>1769.0200000000004</v>
      </c>
      <c r="Y193" s="1">
        <v>1743000</v>
      </c>
    </row>
    <row r="194" spans="1:25" x14ac:dyDescent="0.25">
      <c r="A194" s="3"/>
      <c r="B194" s="3" t="s">
        <v>135</v>
      </c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>
        <v>54.16</v>
      </c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s="2" customFormat="1" ht="15.75" thickBot="1" x14ac:dyDescent="0.3">
      <c r="A195" s="1"/>
      <c r="B195" s="1" t="s">
        <v>173</v>
      </c>
      <c r="C195" s="1">
        <v>7723.2800000000016</v>
      </c>
      <c r="D195" s="1">
        <v>0</v>
      </c>
      <c r="E195" s="1">
        <v>89372.09</v>
      </c>
      <c r="F195" s="1">
        <v>9186.5000000000018</v>
      </c>
      <c r="G195" s="1">
        <v>34000</v>
      </c>
      <c r="H195" s="1">
        <v>23419.059999999998</v>
      </c>
      <c r="I195" s="1">
        <v>24338.669999999991</v>
      </c>
      <c r="J195" s="1">
        <v>601846.11000000022</v>
      </c>
      <c r="K195" s="1">
        <v>480120.82</v>
      </c>
      <c r="L195" s="1">
        <v>140000</v>
      </c>
      <c r="M195" s="1">
        <v>578482.09</v>
      </c>
      <c r="N195" s="1">
        <f>N193+N194</f>
        <v>66650.589999999982</v>
      </c>
      <c r="O195" s="1">
        <v>248717.56000000003</v>
      </c>
      <c r="P195" s="1">
        <v>11000</v>
      </c>
      <c r="Q195" s="1">
        <v>314450</v>
      </c>
      <c r="R195" s="1">
        <v>92052.909999999974</v>
      </c>
      <c r="S195" s="1">
        <v>21148.600000000002</v>
      </c>
      <c r="T195" s="1">
        <v>933268.35999999987</v>
      </c>
      <c r="U195" s="1">
        <v>238443.66999999995</v>
      </c>
      <c r="V195" s="1">
        <v>190899.24</v>
      </c>
      <c r="W195" s="1">
        <v>831.66000000000076</v>
      </c>
      <c r="X195" s="1">
        <v>1769.0200000000004</v>
      </c>
      <c r="Y195" s="1">
        <v>1743000</v>
      </c>
    </row>
    <row r="196" spans="1:25" s="25" customFormat="1" ht="15.75" thickBot="1" x14ac:dyDescent="0.3">
      <c r="A196" s="15"/>
      <c r="B196" s="16"/>
      <c r="C196" s="17">
        <v>36911</v>
      </c>
      <c r="D196" s="17">
        <v>37276</v>
      </c>
      <c r="E196" s="17">
        <v>37641</v>
      </c>
      <c r="F196" s="17">
        <v>38006</v>
      </c>
      <c r="G196" s="17">
        <v>38372</v>
      </c>
      <c r="H196" s="17">
        <v>38737</v>
      </c>
      <c r="I196" s="17">
        <v>39467</v>
      </c>
      <c r="J196" s="17">
        <v>39833</v>
      </c>
      <c r="K196" s="17">
        <v>10978</v>
      </c>
      <c r="L196" s="17">
        <v>36576</v>
      </c>
      <c r="M196" s="17">
        <v>11098</v>
      </c>
      <c r="N196" s="17">
        <v>37062</v>
      </c>
      <c r="O196" s="17">
        <v>37427</v>
      </c>
      <c r="P196" s="17">
        <v>36789</v>
      </c>
      <c r="Q196" s="17">
        <v>36850</v>
      </c>
      <c r="R196" s="17" t="s">
        <v>1</v>
      </c>
      <c r="S196" s="17" t="s">
        <v>2</v>
      </c>
      <c r="T196" s="17" t="s">
        <v>3</v>
      </c>
      <c r="U196" s="17" t="s">
        <v>4</v>
      </c>
      <c r="V196" s="17" t="s">
        <v>5</v>
      </c>
      <c r="W196" s="17" t="s">
        <v>6</v>
      </c>
      <c r="X196" s="17" t="s">
        <v>7</v>
      </c>
      <c r="Y196" s="28" t="s">
        <v>8</v>
      </c>
    </row>
    <row r="197" spans="1:25" s="2" customFormat="1" x14ac:dyDescent="0.25">
      <c r="A197" s="1"/>
      <c r="B197" s="1" t="s">
        <v>173</v>
      </c>
      <c r="C197" s="1">
        <v>7723.2800000000016</v>
      </c>
      <c r="D197" s="1">
        <v>0</v>
      </c>
      <c r="E197" s="1">
        <v>89372.09</v>
      </c>
      <c r="F197" s="1">
        <v>9186.5000000000018</v>
      </c>
      <c r="G197" s="1">
        <v>34000</v>
      </c>
      <c r="H197" s="1">
        <v>23419.059999999998</v>
      </c>
      <c r="I197" s="1">
        <v>24338.669999999991</v>
      </c>
      <c r="J197" s="1">
        <v>601846.11000000022</v>
      </c>
      <c r="K197" s="1">
        <v>480120.82</v>
      </c>
      <c r="L197" s="1">
        <v>140000</v>
      </c>
      <c r="M197" s="1">
        <v>578482.09</v>
      </c>
      <c r="N197" s="1">
        <v>66650.589999999982</v>
      </c>
      <c r="O197" s="1">
        <v>248717.56000000003</v>
      </c>
      <c r="P197" s="1">
        <v>11000</v>
      </c>
      <c r="Q197" s="1">
        <v>314450</v>
      </c>
      <c r="R197" s="1">
        <v>92052.909999999974</v>
      </c>
      <c r="S197" s="1">
        <v>21148.600000000002</v>
      </c>
      <c r="T197" s="1">
        <v>933268.35999999987</v>
      </c>
      <c r="U197" s="1">
        <v>238443.66999999995</v>
      </c>
      <c r="V197" s="1">
        <v>190899.24</v>
      </c>
      <c r="W197" s="1">
        <v>831.66000000000076</v>
      </c>
      <c r="X197" s="1">
        <v>1769.0200000000004</v>
      </c>
      <c r="Y197" s="1">
        <v>1743000</v>
      </c>
    </row>
    <row r="198" spans="1:25" ht="30" x14ac:dyDescent="0.25">
      <c r="A198" s="3" t="s">
        <v>16</v>
      </c>
      <c r="B198" s="10" t="s">
        <v>174</v>
      </c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>
        <v>1164</v>
      </c>
      <c r="U198" s="3"/>
      <c r="V198" s="3"/>
      <c r="W198" s="3"/>
      <c r="X198" s="3"/>
      <c r="Y198" s="3"/>
    </row>
    <row r="199" spans="1:25" ht="30" x14ac:dyDescent="0.25">
      <c r="A199" s="3" t="s">
        <v>16</v>
      </c>
      <c r="B199" s="10" t="s">
        <v>174</v>
      </c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>
        <v>1164</v>
      </c>
      <c r="U199" s="3"/>
      <c r="V199" s="3"/>
      <c r="W199" s="3"/>
      <c r="X199" s="3"/>
      <c r="Y199" s="3"/>
    </row>
    <row r="200" spans="1:25" s="2" customFormat="1" x14ac:dyDescent="0.25">
      <c r="A200" s="1"/>
      <c r="B200" s="1" t="s">
        <v>175</v>
      </c>
      <c r="C200" s="1">
        <v>7723.2800000000016</v>
      </c>
      <c r="D200" s="1">
        <v>0</v>
      </c>
      <c r="E200" s="1">
        <v>89372.09</v>
      </c>
      <c r="F200" s="1">
        <v>9186.5000000000018</v>
      </c>
      <c r="G200" s="1">
        <v>34000</v>
      </c>
      <c r="H200" s="1">
        <v>23419.059999999998</v>
      </c>
      <c r="I200" s="1">
        <v>24338.669999999991</v>
      </c>
      <c r="J200" s="1">
        <v>601846.11000000022</v>
      </c>
      <c r="K200" s="1">
        <v>480120.82</v>
      </c>
      <c r="L200" s="1">
        <v>140000</v>
      </c>
      <c r="M200" s="1">
        <v>578482.09</v>
      </c>
      <c r="N200" s="1">
        <v>66650.589999999982</v>
      </c>
      <c r="O200" s="1">
        <v>248717.56000000003</v>
      </c>
      <c r="P200" s="1">
        <v>11000</v>
      </c>
      <c r="Q200" s="1">
        <v>314450</v>
      </c>
      <c r="R200" s="1">
        <v>92052.909999999974</v>
      </c>
      <c r="S200" s="1">
        <v>21148.600000000002</v>
      </c>
      <c r="T200" s="1">
        <f>T197-T198-T199</f>
        <v>930940.35999999987</v>
      </c>
      <c r="U200" s="1">
        <v>238443.66999999995</v>
      </c>
      <c r="V200" s="1">
        <v>190899.24</v>
      </c>
      <c r="W200" s="1">
        <v>831.66000000000076</v>
      </c>
      <c r="X200" s="1">
        <v>1769.0200000000004</v>
      </c>
      <c r="Y200" s="1">
        <v>1743000</v>
      </c>
    </row>
    <row r="201" spans="1:25" x14ac:dyDescent="0.25">
      <c r="A201" s="3" t="s">
        <v>176</v>
      </c>
      <c r="B201" s="3" t="s">
        <v>177</v>
      </c>
      <c r="C201" s="3"/>
      <c r="D201" s="3"/>
      <c r="E201" s="3"/>
      <c r="F201" s="3"/>
      <c r="G201" s="3"/>
      <c r="H201" s="3"/>
      <c r="I201" s="3"/>
      <c r="J201" s="3">
        <v>7523.3</v>
      </c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x14ac:dyDescent="0.25">
      <c r="A202" s="3" t="s">
        <v>51</v>
      </c>
      <c r="B202" s="3" t="s">
        <v>24</v>
      </c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>
        <v>43375</v>
      </c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x14ac:dyDescent="0.25">
      <c r="A203" s="3" t="s">
        <v>178</v>
      </c>
      <c r="B203" s="3" t="s">
        <v>122</v>
      </c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>
        <v>2750</v>
      </c>
      <c r="S203" s="3"/>
      <c r="T203" s="3"/>
      <c r="U203" s="3"/>
      <c r="V203" s="3"/>
      <c r="W203" s="3"/>
      <c r="X203" s="3"/>
      <c r="Y203" s="3"/>
    </row>
    <row r="204" spans="1:25" x14ac:dyDescent="0.25">
      <c r="A204" s="3" t="s">
        <v>178</v>
      </c>
      <c r="B204" s="3" t="s">
        <v>122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>
        <v>950</v>
      </c>
      <c r="S204" s="3"/>
      <c r="T204" s="3"/>
      <c r="U204" s="3"/>
      <c r="V204" s="3"/>
      <c r="W204" s="3"/>
      <c r="X204" s="3"/>
      <c r="Y204" s="3"/>
    </row>
    <row r="205" spans="1:25" x14ac:dyDescent="0.25">
      <c r="A205" s="3" t="s">
        <v>179</v>
      </c>
      <c r="B205" s="3" t="s">
        <v>12</v>
      </c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>
        <v>104</v>
      </c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x14ac:dyDescent="0.25">
      <c r="A206" s="3" t="s">
        <v>180</v>
      </c>
      <c r="B206" s="3" t="s">
        <v>152</v>
      </c>
      <c r="C206" s="3">
        <v>18.72</v>
      </c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x14ac:dyDescent="0.25">
      <c r="A207" s="3" t="s">
        <v>181</v>
      </c>
      <c r="B207" s="3" t="s">
        <v>182</v>
      </c>
      <c r="C207" s="3"/>
      <c r="D207" s="3"/>
      <c r="E207" s="3"/>
      <c r="F207" s="3"/>
      <c r="G207" s="3"/>
      <c r="H207" s="3"/>
      <c r="I207" s="3"/>
      <c r="J207" s="3"/>
      <c r="K207" s="3">
        <v>2800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30" x14ac:dyDescent="0.25">
      <c r="A208" s="10" t="s">
        <v>183</v>
      </c>
      <c r="B208" s="3" t="s">
        <v>21</v>
      </c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>
        <v>149</v>
      </c>
      <c r="U208" s="3"/>
      <c r="V208" s="3"/>
      <c r="W208" s="3"/>
      <c r="X208" s="3"/>
      <c r="Y208" s="3"/>
    </row>
    <row r="209" spans="1:25" x14ac:dyDescent="0.25">
      <c r="A209" s="3" t="s">
        <v>16</v>
      </c>
      <c r="B209" s="3" t="s">
        <v>98</v>
      </c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>
        <v>22</v>
      </c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x14ac:dyDescent="0.25">
      <c r="A210" s="3" t="s">
        <v>65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>
        <v>26</v>
      </c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x14ac:dyDescent="0.25">
      <c r="A211" s="3" t="s">
        <v>65</v>
      </c>
      <c r="B211" s="3" t="s">
        <v>212</v>
      </c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>
        <v>101.06</v>
      </c>
      <c r="U211" s="3"/>
      <c r="V211" s="3"/>
      <c r="W211" s="3"/>
      <c r="X211" s="3"/>
      <c r="Y211" s="3"/>
    </row>
    <row r="212" spans="1:25" x14ac:dyDescent="0.25">
      <c r="A212" s="3" t="s">
        <v>184</v>
      </c>
      <c r="B212" s="3" t="s">
        <v>185</v>
      </c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>
        <v>79.2</v>
      </c>
      <c r="W212" s="3"/>
      <c r="X212" s="3"/>
      <c r="Y212" s="3"/>
    </row>
    <row r="213" spans="1:25" x14ac:dyDescent="0.25">
      <c r="A213" s="3" t="s">
        <v>186</v>
      </c>
      <c r="B213" s="3" t="s">
        <v>187</v>
      </c>
      <c r="C213" s="3"/>
      <c r="D213" s="3"/>
      <c r="E213" s="3"/>
      <c r="F213" s="3"/>
      <c r="G213" s="3"/>
      <c r="H213" s="3"/>
      <c r="I213" s="3"/>
      <c r="J213" s="3"/>
      <c r="K213" s="3">
        <v>852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x14ac:dyDescent="0.25">
      <c r="A214" s="3" t="s">
        <v>16</v>
      </c>
      <c r="B214" s="3" t="s">
        <v>188</v>
      </c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>
        <v>5000</v>
      </c>
      <c r="W214" s="3"/>
      <c r="X214" s="3"/>
      <c r="Y214" s="3"/>
    </row>
    <row r="215" spans="1:25" x14ac:dyDescent="0.25">
      <c r="A215" s="3" t="s">
        <v>65</v>
      </c>
      <c r="B215" s="3" t="s">
        <v>24</v>
      </c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>
        <v>546.75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x14ac:dyDescent="0.25">
      <c r="A216" s="3" t="s">
        <v>65</v>
      </c>
      <c r="B216" s="3" t="s">
        <v>24</v>
      </c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>
        <v>555.75</v>
      </c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s="2" customFormat="1" x14ac:dyDescent="0.25">
      <c r="A217" s="1"/>
      <c r="B217" s="1" t="s">
        <v>189</v>
      </c>
      <c r="C217" s="1">
        <f>C200-C206</f>
        <v>7704.5600000000013</v>
      </c>
      <c r="D217" s="1">
        <v>0</v>
      </c>
      <c r="E217" s="1">
        <v>89372.09</v>
      </c>
      <c r="F217" s="1">
        <v>9186.5000000000018</v>
      </c>
      <c r="G217" s="1">
        <v>34000</v>
      </c>
      <c r="H217" s="1">
        <v>23419.059999999998</v>
      </c>
      <c r="I217" s="1">
        <v>24338.669999999991</v>
      </c>
      <c r="J217" s="1">
        <f>J200-J201</f>
        <v>594322.81000000017</v>
      </c>
      <c r="K217" s="1">
        <f>K200-K207-K213</f>
        <v>476468.82</v>
      </c>
      <c r="L217" s="1">
        <v>140000</v>
      </c>
      <c r="M217" s="1">
        <f>M200-M205</f>
        <v>578378.09</v>
      </c>
      <c r="N217" s="1">
        <f>N200-N209-N210</f>
        <v>66602.589999999982</v>
      </c>
      <c r="O217" s="1">
        <f>O200-O202-O215-O216</f>
        <v>204240.06000000003</v>
      </c>
      <c r="P217" s="1">
        <v>11000</v>
      </c>
      <c r="Q217" s="1">
        <v>314450</v>
      </c>
      <c r="R217" s="1">
        <f>R200-R203-R204</f>
        <v>88352.909999999974</v>
      </c>
      <c r="S217" s="1">
        <v>21148.600000000002</v>
      </c>
      <c r="T217" s="1">
        <f>T200-T208-T211</f>
        <v>930690.29999999981</v>
      </c>
      <c r="U217" s="1">
        <v>238443.66999999995</v>
      </c>
      <c r="V217" s="1">
        <f>V200-V212-V214</f>
        <v>185820.03999999998</v>
      </c>
      <c r="W217" s="1">
        <v>831.66000000000076</v>
      </c>
      <c r="X217" s="1">
        <v>1769.0200000000004</v>
      </c>
      <c r="Y217" s="1">
        <v>1743000</v>
      </c>
    </row>
    <row r="218" spans="1:25" x14ac:dyDescent="0.25">
      <c r="A218" s="3"/>
      <c r="B218" s="3" t="s">
        <v>135</v>
      </c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>
        <v>351.91</v>
      </c>
      <c r="N218" s="3"/>
      <c r="O218" s="3">
        <v>6085.27</v>
      </c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x14ac:dyDescent="0.25">
      <c r="A219" s="3"/>
      <c r="B219" s="3" t="s">
        <v>135</v>
      </c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>
        <v>134</v>
      </c>
      <c r="S219" s="3"/>
      <c r="T219" s="3"/>
      <c r="U219" s="3"/>
      <c r="V219" s="3"/>
      <c r="W219" s="3"/>
      <c r="X219" s="3"/>
      <c r="Y219" s="3"/>
    </row>
    <row r="220" spans="1:25" s="2" customFormat="1" ht="15.75" thickBot="1" x14ac:dyDescent="0.3">
      <c r="A220" s="1"/>
      <c r="B220" s="1" t="s">
        <v>189</v>
      </c>
      <c r="C220" s="1">
        <v>7704.5600000000013</v>
      </c>
      <c r="D220" s="1">
        <v>0</v>
      </c>
      <c r="E220" s="1">
        <v>89372.09</v>
      </c>
      <c r="F220" s="1">
        <v>9186.5000000000018</v>
      </c>
      <c r="G220" s="1">
        <v>34000</v>
      </c>
      <c r="H220" s="1">
        <v>23419.059999999998</v>
      </c>
      <c r="I220" s="1">
        <v>24338.669999999991</v>
      </c>
      <c r="J220" s="1">
        <v>594322.81000000017</v>
      </c>
      <c r="K220" s="1">
        <v>476468.82</v>
      </c>
      <c r="L220" s="1">
        <v>140000</v>
      </c>
      <c r="M220" s="1">
        <f>M217-M218</f>
        <v>578026.17999999993</v>
      </c>
      <c r="N220" s="1">
        <f>N217+N219</f>
        <v>66602.589999999982</v>
      </c>
      <c r="O220" s="1">
        <f>O217+O218</f>
        <v>210325.33000000002</v>
      </c>
      <c r="P220" s="1">
        <v>11000</v>
      </c>
      <c r="Q220" s="1">
        <v>314450</v>
      </c>
      <c r="R220" s="1">
        <f>R217+R219</f>
        <v>88486.909999999974</v>
      </c>
      <c r="S220" s="1">
        <v>21148.600000000002</v>
      </c>
      <c r="T220" s="1">
        <v>930690.29999999981</v>
      </c>
      <c r="U220" s="1">
        <v>238443.66999999995</v>
      </c>
      <c r="V220" s="1">
        <v>185820.03999999998</v>
      </c>
      <c r="W220" s="1">
        <v>831.66000000000076</v>
      </c>
      <c r="X220" s="1">
        <v>1769.0200000000004</v>
      </c>
      <c r="Y220" s="1">
        <v>1743000</v>
      </c>
    </row>
    <row r="221" spans="1:25" s="25" customFormat="1" ht="15.75" thickBot="1" x14ac:dyDescent="0.3">
      <c r="A221" s="15"/>
      <c r="B221" s="16"/>
      <c r="C221" s="17">
        <v>36911</v>
      </c>
      <c r="D221" s="17">
        <v>37276</v>
      </c>
      <c r="E221" s="17">
        <v>37641</v>
      </c>
      <c r="F221" s="17">
        <v>38006</v>
      </c>
      <c r="G221" s="17">
        <v>38372</v>
      </c>
      <c r="H221" s="17">
        <v>38737</v>
      </c>
      <c r="I221" s="17">
        <v>39467</v>
      </c>
      <c r="J221" s="17">
        <v>39833</v>
      </c>
      <c r="K221" s="17">
        <v>10978</v>
      </c>
      <c r="L221" s="17">
        <v>36576</v>
      </c>
      <c r="M221" s="17">
        <v>11098</v>
      </c>
      <c r="N221" s="17">
        <v>37062</v>
      </c>
      <c r="O221" s="17">
        <v>37427</v>
      </c>
      <c r="P221" s="17">
        <v>36789</v>
      </c>
      <c r="Q221" s="17">
        <v>36850</v>
      </c>
      <c r="R221" s="17" t="s">
        <v>1</v>
      </c>
      <c r="S221" s="17" t="s">
        <v>2</v>
      </c>
      <c r="T221" s="17" t="s">
        <v>3</v>
      </c>
      <c r="U221" s="17" t="s">
        <v>4</v>
      </c>
      <c r="V221" s="17" t="s">
        <v>5</v>
      </c>
      <c r="W221" s="17" t="s">
        <v>6</v>
      </c>
      <c r="X221" s="17" t="s">
        <v>7</v>
      </c>
      <c r="Y221" s="28" t="s">
        <v>8</v>
      </c>
    </row>
    <row r="222" spans="1:25" s="2" customFormat="1" x14ac:dyDescent="0.25">
      <c r="A222" s="1"/>
      <c r="B222" s="1" t="s">
        <v>189</v>
      </c>
      <c r="C222" s="1">
        <v>7704.5600000000013</v>
      </c>
      <c r="D222" s="1">
        <v>0</v>
      </c>
      <c r="E222" s="1">
        <v>89372.09</v>
      </c>
      <c r="F222" s="1">
        <v>9186.5000000000018</v>
      </c>
      <c r="G222" s="1">
        <v>34000</v>
      </c>
      <c r="H222" s="1">
        <v>23419.059999999998</v>
      </c>
      <c r="I222" s="1">
        <v>24338.669999999991</v>
      </c>
      <c r="J222" s="1">
        <v>594322.81000000017</v>
      </c>
      <c r="K222" s="1">
        <v>476468.82</v>
      </c>
      <c r="L222" s="1">
        <v>140000</v>
      </c>
      <c r="M222" s="1">
        <v>578026.17999999993</v>
      </c>
      <c r="N222" s="1">
        <v>66602.589999999982</v>
      </c>
      <c r="O222" s="1">
        <v>210325.33000000002</v>
      </c>
      <c r="P222" s="1">
        <v>11000</v>
      </c>
      <c r="Q222" s="1">
        <v>314450</v>
      </c>
      <c r="R222" s="1">
        <v>88486.909999999974</v>
      </c>
      <c r="S222" s="1">
        <v>21148.600000000002</v>
      </c>
      <c r="T222" s="1">
        <v>930690.29999999981</v>
      </c>
      <c r="U222" s="1">
        <v>238443.66999999995</v>
      </c>
      <c r="V222" s="1">
        <v>185820.03999999998</v>
      </c>
      <c r="W222" s="1">
        <v>831.66000000000076</v>
      </c>
      <c r="X222" s="1">
        <v>1769.0200000000004</v>
      </c>
      <c r="Y222" s="1">
        <v>1743000</v>
      </c>
    </row>
    <row r="223" spans="1:25" ht="30" x14ac:dyDescent="0.25">
      <c r="A223" s="10" t="s">
        <v>190</v>
      </c>
      <c r="B223" s="3" t="s">
        <v>191</v>
      </c>
      <c r="C223" s="3">
        <v>16.32</v>
      </c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30" x14ac:dyDescent="0.25">
      <c r="A224" s="10" t="s">
        <v>190</v>
      </c>
      <c r="B224" s="3" t="s">
        <v>127</v>
      </c>
      <c r="C224" s="3">
        <v>427.92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x14ac:dyDescent="0.25">
      <c r="A225" s="3" t="s">
        <v>192</v>
      </c>
      <c r="B225" s="3" t="s">
        <v>168</v>
      </c>
      <c r="C225" s="3"/>
      <c r="D225" s="3"/>
      <c r="E225" s="3"/>
      <c r="F225" s="3"/>
      <c r="G225" s="3"/>
      <c r="H225" s="3">
        <v>152.82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x14ac:dyDescent="0.25">
      <c r="A226" s="3" t="s">
        <v>193</v>
      </c>
      <c r="B226" s="3" t="s">
        <v>194</v>
      </c>
      <c r="C226" s="3">
        <v>1360.8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x14ac:dyDescent="0.25">
      <c r="A227" s="3" t="s">
        <v>195</v>
      </c>
      <c r="B227" s="3" t="s">
        <v>150</v>
      </c>
      <c r="C227" s="3"/>
      <c r="D227" s="3"/>
      <c r="E227" s="3"/>
      <c r="F227" s="3"/>
      <c r="G227" s="3"/>
      <c r="H227" s="3"/>
      <c r="I227" s="3"/>
      <c r="J227" s="3">
        <v>600</v>
      </c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x14ac:dyDescent="0.25">
      <c r="A228" s="3" t="s">
        <v>196</v>
      </c>
      <c r="B228" s="3" t="s">
        <v>127</v>
      </c>
      <c r="C228" s="3">
        <v>105.64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x14ac:dyDescent="0.25">
      <c r="A229" s="3" t="s">
        <v>197</v>
      </c>
      <c r="B229" s="3" t="s">
        <v>198</v>
      </c>
      <c r="C229" s="3"/>
      <c r="D229" s="3"/>
      <c r="E229" s="3"/>
      <c r="F229" s="3"/>
      <c r="G229" s="3"/>
      <c r="H229" s="3"/>
      <c r="I229" s="3"/>
      <c r="J229" s="3">
        <v>1239.5999999999999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x14ac:dyDescent="0.25">
      <c r="A230" s="3" t="s">
        <v>11</v>
      </c>
      <c r="B230" s="3" t="s">
        <v>199</v>
      </c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>
        <v>239.99</v>
      </c>
      <c r="U230" s="3"/>
      <c r="V230" s="3"/>
      <c r="W230" s="3"/>
      <c r="X230" s="3"/>
      <c r="Y230" s="3"/>
    </row>
    <row r="231" spans="1:25" x14ac:dyDescent="0.25">
      <c r="A231" s="3" t="s">
        <v>132</v>
      </c>
      <c r="B231" s="3" t="s">
        <v>12</v>
      </c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>
        <v>2400</v>
      </c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30" x14ac:dyDescent="0.25">
      <c r="A232" s="3" t="s">
        <v>200</v>
      </c>
      <c r="B232" s="10" t="s">
        <v>202</v>
      </c>
      <c r="C232" s="3"/>
      <c r="D232" s="3"/>
      <c r="E232" s="3"/>
      <c r="F232" s="3"/>
      <c r="G232" s="3"/>
      <c r="H232" s="3"/>
      <c r="I232" s="3"/>
      <c r="J232" s="3"/>
      <c r="K232" s="3">
        <v>1278.02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x14ac:dyDescent="0.25">
      <c r="A233" s="3" t="s">
        <v>201</v>
      </c>
      <c r="B233" s="3" t="s">
        <v>203</v>
      </c>
      <c r="C233" s="3"/>
      <c r="D233" s="3"/>
      <c r="E233" s="3"/>
      <c r="F233" s="3"/>
      <c r="G233" s="3"/>
      <c r="H233" s="3"/>
      <c r="I233" s="3"/>
      <c r="J233" s="3"/>
      <c r="K233" s="3">
        <v>1600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30" x14ac:dyDescent="0.25">
      <c r="A234" s="3" t="s">
        <v>204</v>
      </c>
      <c r="B234" s="10" t="s">
        <v>205</v>
      </c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>
        <v>20000</v>
      </c>
      <c r="U234" s="3"/>
      <c r="V234" s="3"/>
      <c r="W234" s="3"/>
      <c r="X234" s="3"/>
      <c r="Y234" s="3"/>
    </row>
    <row r="235" spans="1:25" x14ac:dyDescent="0.25">
      <c r="A235" s="3" t="s">
        <v>142</v>
      </c>
      <c r="B235" s="3" t="s">
        <v>28</v>
      </c>
      <c r="C235" s="3"/>
      <c r="D235" s="3"/>
      <c r="E235" s="3"/>
      <c r="F235" s="3">
        <v>383.72</v>
      </c>
      <c r="G235" s="3"/>
      <c r="H235" s="3"/>
      <c r="I235" s="3"/>
      <c r="J235" s="3"/>
      <c r="K235" s="3"/>
      <c r="L235" s="3"/>
      <c r="M235" s="3"/>
      <c r="N235" s="37">
        <v>249</v>
      </c>
      <c r="O235" s="3"/>
      <c r="P235" s="3"/>
      <c r="Q235" s="3"/>
      <c r="R235" s="3"/>
      <c r="S235" s="3"/>
      <c r="T235" s="3"/>
      <c r="U235" s="3"/>
      <c r="V235" s="3">
        <v>4700</v>
      </c>
      <c r="W235" s="3"/>
      <c r="X235" s="3"/>
      <c r="Y235" s="3"/>
    </row>
    <row r="236" spans="1:25" x14ac:dyDescent="0.25">
      <c r="A236" s="3"/>
      <c r="B236" s="3" t="s">
        <v>152</v>
      </c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7"/>
      <c r="O236" s="3"/>
      <c r="P236" s="3"/>
      <c r="Q236" s="3"/>
      <c r="R236" s="3"/>
      <c r="S236" s="3"/>
      <c r="T236" s="3">
        <v>2200.81</v>
      </c>
      <c r="U236" s="3"/>
      <c r="V236" s="3"/>
      <c r="W236" s="3"/>
      <c r="X236" s="3"/>
      <c r="Y236" s="3"/>
    </row>
    <row r="237" spans="1:25" s="2" customFormat="1" x14ac:dyDescent="0.25">
      <c r="A237" s="1"/>
      <c r="B237" s="1" t="s">
        <v>206</v>
      </c>
      <c r="C237" s="1">
        <f>C222-C223-C224-C226-C228</f>
        <v>5793.880000000001</v>
      </c>
      <c r="D237" s="1">
        <v>0</v>
      </c>
      <c r="E237" s="1">
        <v>89372.09</v>
      </c>
      <c r="F237" s="1">
        <f>F222-F235</f>
        <v>8802.7800000000025</v>
      </c>
      <c r="G237" s="1">
        <v>34000</v>
      </c>
      <c r="H237" s="1">
        <f>H222-H225</f>
        <v>23266.239999999998</v>
      </c>
      <c r="I237" s="1">
        <v>24338.669999999991</v>
      </c>
      <c r="J237" s="1">
        <f>J222-J227-J229</f>
        <v>592483.2100000002</v>
      </c>
      <c r="K237" s="1">
        <f>K222-K232-K233</f>
        <v>473590.8</v>
      </c>
      <c r="L237" s="1">
        <v>140000</v>
      </c>
      <c r="M237" s="1">
        <f>M222-M231</f>
        <v>575626.17999999993</v>
      </c>
      <c r="N237" s="1">
        <f>N222-N235</f>
        <v>66353.589999999982</v>
      </c>
      <c r="O237" s="1">
        <v>210325.33000000002</v>
      </c>
      <c r="P237" s="1">
        <v>11000</v>
      </c>
      <c r="Q237" s="1">
        <v>314450</v>
      </c>
      <c r="R237" s="1">
        <v>88486.909999999974</v>
      </c>
      <c r="S237" s="1">
        <v>21148.600000000002</v>
      </c>
      <c r="T237" s="1">
        <f>T222-T230-T234-T236</f>
        <v>908249.49999999977</v>
      </c>
      <c r="U237" s="1">
        <v>238443.66999999995</v>
      </c>
      <c r="V237" s="1">
        <f>V222-V235</f>
        <v>181120.03999999998</v>
      </c>
      <c r="W237" s="1">
        <v>831.66000000000076</v>
      </c>
      <c r="X237" s="1">
        <v>1769.0200000000004</v>
      </c>
      <c r="Y237" s="1">
        <v>1743000</v>
      </c>
    </row>
    <row r="238" spans="1:25" x14ac:dyDescent="0.25">
      <c r="A238" s="3"/>
      <c r="B238" s="3" t="s">
        <v>135</v>
      </c>
      <c r="C238" s="3"/>
      <c r="D238" s="3"/>
      <c r="E238" s="3"/>
      <c r="F238" s="3"/>
      <c r="G238" s="3"/>
      <c r="H238" s="3"/>
      <c r="I238" s="3"/>
      <c r="J238" s="3">
        <v>266.5</v>
      </c>
      <c r="K238" s="3"/>
      <c r="L238" s="3"/>
      <c r="M238" s="3"/>
      <c r="N238" s="3">
        <v>15.85</v>
      </c>
      <c r="O238" s="3"/>
      <c r="P238" s="3"/>
      <c r="Q238" s="3"/>
      <c r="R238" s="3"/>
      <c r="S238" s="3"/>
      <c r="T238" s="3"/>
      <c r="U238" s="3"/>
      <c r="V238" s="3">
        <v>12</v>
      </c>
      <c r="W238" s="3"/>
      <c r="X238" s="3"/>
      <c r="Y238" s="3"/>
    </row>
    <row r="239" spans="1:25" s="2" customFormat="1" x14ac:dyDescent="0.25">
      <c r="A239" s="1"/>
      <c r="B239" s="1" t="s">
        <v>206</v>
      </c>
      <c r="C239" s="1">
        <v>5793.880000000001</v>
      </c>
      <c r="D239" s="1">
        <v>0</v>
      </c>
      <c r="E239" s="1">
        <v>89372.09</v>
      </c>
      <c r="F239" s="1">
        <v>8802.7800000000025</v>
      </c>
      <c r="G239" s="1">
        <v>34000</v>
      </c>
      <c r="H239" s="1">
        <v>23266.239999999998</v>
      </c>
      <c r="I239" s="1">
        <v>24338.669999999991</v>
      </c>
      <c r="J239" s="1">
        <f>J237+J238</f>
        <v>592749.7100000002</v>
      </c>
      <c r="K239" s="1">
        <v>473590.8</v>
      </c>
      <c r="L239" s="1">
        <v>140000</v>
      </c>
      <c r="M239" s="1">
        <v>575626.17999999993</v>
      </c>
      <c r="N239" s="1">
        <f>N237+N238</f>
        <v>66369.439999999988</v>
      </c>
      <c r="O239" s="1">
        <v>210325.33000000002</v>
      </c>
      <c r="P239" s="1">
        <v>11000</v>
      </c>
      <c r="Q239" s="1">
        <v>314450</v>
      </c>
      <c r="R239" s="1">
        <v>88486.909999999974</v>
      </c>
      <c r="S239" s="1">
        <v>21148.600000000002</v>
      </c>
      <c r="T239" s="1">
        <v>908249.49999999977</v>
      </c>
      <c r="U239" s="1">
        <v>238443.66999999995</v>
      </c>
      <c r="V239" s="1">
        <f>V237+V238</f>
        <v>181132.03999999998</v>
      </c>
      <c r="W239" s="1">
        <v>831.66000000000076</v>
      </c>
      <c r="X239" s="1">
        <v>1769.0200000000004</v>
      </c>
      <c r="Y239" s="1">
        <v>1743000</v>
      </c>
    </row>
    <row r="240" spans="1:25" x14ac:dyDescent="0.25">
      <c r="A240" s="3" t="s">
        <v>176</v>
      </c>
      <c r="B240" s="3" t="s">
        <v>177</v>
      </c>
      <c r="C240" s="3"/>
      <c r="D240" s="3"/>
      <c r="E240" s="3"/>
      <c r="F240" s="3"/>
      <c r="G240" s="3"/>
      <c r="H240" s="3"/>
      <c r="I240" s="3"/>
      <c r="J240" s="3">
        <v>2440</v>
      </c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x14ac:dyDescent="0.25">
      <c r="A241" s="3" t="s">
        <v>171</v>
      </c>
      <c r="B241" s="3" t="s">
        <v>172</v>
      </c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>
        <v>670.31</v>
      </c>
      <c r="V241" s="3"/>
      <c r="W241" s="3"/>
      <c r="X241" s="3"/>
      <c r="Y241" s="3"/>
    </row>
    <row r="242" spans="1:25" x14ac:dyDescent="0.25">
      <c r="A242" s="3" t="s">
        <v>132</v>
      </c>
      <c r="B242" s="3" t="s">
        <v>12</v>
      </c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>
        <v>60</v>
      </c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x14ac:dyDescent="0.25">
      <c r="A243" s="3" t="s">
        <v>207</v>
      </c>
      <c r="B243" s="3" t="s">
        <v>12</v>
      </c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>
        <v>139.96</v>
      </c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30" x14ac:dyDescent="0.25">
      <c r="A244" s="3" t="s">
        <v>208</v>
      </c>
      <c r="B244" s="10" t="s">
        <v>209</v>
      </c>
      <c r="C244" s="3"/>
      <c r="D244" s="3"/>
      <c r="E244" s="3"/>
      <c r="F244" s="3"/>
      <c r="G244" s="3"/>
      <c r="H244" s="3"/>
      <c r="I244" s="3"/>
      <c r="J244" s="3"/>
      <c r="K244" s="3">
        <v>3900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x14ac:dyDescent="0.25">
      <c r="A245" s="3" t="s">
        <v>16</v>
      </c>
      <c r="B245" s="3"/>
      <c r="C245" s="3"/>
      <c r="D245" s="3"/>
      <c r="E245" s="3"/>
      <c r="F245" s="3"/>
      <c r="G245" s="3"/>
      <c r="H245" s="3"/>
      <c r="I245" s="3"/>
      <c r="J245" s="3">
        <v>232.31</v>
      </c>
      <c r="K245" s="3">
        <v>200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s="2" customFormat="1" ht="15.75" thickBot="1" x14ac:dyDescent="0.3">
      <c r="A246" s="1"/>
      <c r="B246" s="1" t="s">
        <v>210</v>
      </c>
      <c r="C246" s="35">
        <v>5793.880000000001</v>
      </c>
      <c r="D246" s="1">
        <v>0</v>
      </c>
      <c r="E246" s="35">
        <v>89372.09</v>
      </c>
      <c r="F246" s="35">
        <v>8802.7800000000025</v>
      </c>
      <c r="G246" s="35">
        <v>34000</v>
      </c>
      <c r="H246" s="35">
        <v>23266.239999999998</v>
      </c>
      <c r="I246" s="35">
        <v>24338.669999999991</v>
      </c>
      <c r="J246" s="35">
        <f>J239-J240-J245</f>
        <v>590077.40000000014</v>
      </c>
      <c r="K246" s="35">
        <f>K239-K244-K245</f>
        <v>469490.8</v>
      </c>
      <c r="L246" s="35">
        <v>140000</v>
      </c>
      <c r="M246" s="35">
        <f>M239-M242-M243</f>
        <v>575426.22</v>
      </c>
      <c r="N246" s="35">
        <v>66369.439999999988</v>
      </c>
      <c r="O246" s="35">
        <v>210325.33000000002</v>
      </c>
      <c r="P246" s="35">
        <v>11000</v>
      </c>
      <c r="Q246" s="35">
        <v>314450</v>
      </c>
      <c r="R246" s="35">
        <v>88486.909999999974</v>
      </c>
      <c r="S246" s="35">
        <v>21148.600000000002</v>
      </c>
      <c r="T246" s="35">
        <v>908249.49999999977</v>
      </c>
      <c r="U246" s="35">
        <f>U239-U241</f>
        <v>237773.35999999996</v>
      </c>
      <c r="V246" s="35">
        <v>181132.03999999998</v>
      </c>
      <c r="W246" s="35">
        <v>831.66000000000076</v>
      </c>
      <c r="X246" s="35">
        <v>1769.0200000000004</v>
      </c>
      <c r="Y246" s="35">
        <v>1743000</v>
      </c>
    </row>
    <row r="247" spans="1:25" s="25" customFormat="1" ht="15.75" thickBot="1" x14ac:dyDescent="0.3">
      <c r="A247" s="15"/>
      <c r="B247" s="16"/>
      <c r="C247" s="17">
        <v>36911</v>
      </c>
      <c r="D247" s="17">
        <v>37276</v>
      </c>
      <c r="E247" s="17">
        <v>37641</v>
      </c>
      <c r="F247" s="17">
        <v>38006</v>
      </c>
      <c r="G247" s="17">
        <v>38372</v>
      </c>
      <c r="H247" s="17">
        <v>38737</v>
      </c>
      <c r="I247" s="17">
        <v>39467</v>
      </c>
      <c r="J247" s="17">
        <v>39833</v>
      </c>
      <c r="K247" s="17">
        <v>10978</v>
      </c>
      <c r="L247" s="17">
        <v>36576</v>
      </c>
      <c r="M247" s="17">
        <v>11098</v>
      </c>
      <c r="N247" s="17">
        <v>37062</v>
      </c>
      <c r="O247" s="17">
        <v>37427</v>
      </c>
      <c r="P247" s="17">
        <v>36789</v>
      </c>
      <c r="Q247" s="17">
        <v>36850</v>
      </c>
      <c r="R247" s="17" t="s">
        <v>1</v>
      </c>
      <c r="S247" s="17" t="s">
        <v>2</v>
      </c>
      <c r="T247" s="17" t="s">
        <v>3</v>
      </c>
      <c r="U247" s="17" t="s">
        <v>4</v>
      </c>
      <c r="V247" s="17" t="s">
        <v>5</v>
      </c>
      <c r="W247" s="17" t="s">
        <v>6</v>
      </c>
      <c r="X247" s="17" t="s">
        <v>7</v>
      </c>
      <c r="Y247" s="28" t="s">
        <v>8</v>
      </c>
    </row>
    <row r="248" spans="1:25" s="2" customFormat="1" x14ac:dyDescent="0.25">
      <c r="A248" s="1"/>
      <c r="B248" s="1" t="s">
        <v>210</v>
      </c>
      <c r="C248" s="39">
        <v>5793.880000000001</v>
      </c>
      <c r="D248" s="39">
        <v>0</v>
      </c>
      <c r="E248" s="39">
        <v>89372.09</v>
      </c>
      <c r="F248" s="39">
        <v>8802.7800000000025</v>
      </c>
      <c r="G248" s="39">
        <v>34000</v>
      </c>
      <c r="H248" s="39">
        <v>23266.239999999998</v>
      </c>
      <c r="I248" s="39">
        <v>24338.669999999991</v>
      </c>
      <c r="J248" s="39">
        <v>590077.40000000014</v>
      </c>
      <c r="K248" s="39">
        <v>469490.8</v>
      </c>
      <c r="L248" s="39">
        <v>140000</v>
      </c>
      <c r="M248" s="39">
        <v>575426.22</v>
      </c>
      <c r="N248" s="39">
        <v>66369.439999999988</v>
      </c>
      <c r="O248" s="39">
        <v>210325.33000000002</v>
      </c>
      <c r="P248" s="39">
        <v>11000</v>
      </c>
      <c r="Q248" s="39">
        <v>314450</v>
      </c>
      <c r="R248" s="39">
        <v>88486.909999999974</v>
      </c>
      <c r="S248" s="39">
        <v>21148.600000000002</v>
      </c>
      <c r="T248" s="39">
        <v>908249.49999999977</v>
      </c>
      <c r="U248" s="39">
        <v>237773.35999999996</v>
      </c>
      <c r="V248" s="39">
        <v>181132.03999999998</v>
      </c>
      <c r="W248" s="39">
        <v>831.66000000000076</v>
      </c>
      <c r="X248" s="39">
        <v>1769.0200000000004</v>
      </c>
      <c r="Y248" s="39">
        <v>1743000</v>
      </c>
    </row>
    <row r="249" spans="1:25" x14ac:dyDescent="0.25">
      <c r="A249" s="3" t="s">
        <v>123</v>
      </c>
      <c r="B249" s="3" t="s">
        <v>213</v>
      </c>
      <c r="C249" s="3"/>
      <c r="D249" s="3"/>
      <c r="E249" s="3"/>
      <c r="F249" s="3"/>
      <c r="G249" s="3"/>
      <c r="H249" s="3"/>
      <c r="I249" s="3"/>
      <c r="J249" s="3"/>
      <c r="K249" s="3"/>
      <c r="L249" s="3">
        <v>3597.6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x14ac:dyDescent="0.25">
      <c r="A250" s="3" t="s">
        <v>123</v>
      </c>
      <c r="B250" s="3" t="s">
        <v>213</v>
      </c>
      <c r="C250" s="3"/>
      <c r="D250" s="3"/>
      <c r="E250" s="3"/>
      <c r="F250" s="3"/>
      <c r="G250" s="3"/>
      <c r="H250" s="3"/>
      <c r="I250" s="3"/>
      <c r="J250" s="36"/>
      <c r="K250" s="3"/>
      <c r="L250" s="3">
        <v>5830.2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x14ac:dyDescent="0.25">
      <c r="A251" s="3" t="s">
        <v>123</v>
      </c>
      <c r="B251" s="3" t="s">
        <v>213</v>
      </c>
      <c r="C251" s="3"/>
      <c r="D251" s="3"/>
      <c r="E251" s="3"/>
      <c r="F251" s="3"/>
      <c r="G251" s="3"/>
      <c r="H251" s="3"/>
      <c r="I251" s="3"/>
      <c r="J251" s="3"/>
      <c r="K251" s="3"/>
      <c r="L251" s="3">
        <v>3720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x14ac:dyDescent="0.25">
      <c r="A252" s="3" t="s">
        <v>143</v>
      </c>
      <c r="B252" s="3" t="s">
        <v>147</v>
      </c>
      <c r="C252" s="3"/>
      <c r="D252" s="3"/>
      <c r="E252" s="3"/>
      <c r="F252" s="3"/>
      <c r="G252" s="3"/>
      <c r="H252" s="3">
        <v>400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x14ac:dyDescent="0.25">
      <c r="A253" s="3" t="s">
        <v>22</v>
      </c>
      <c r="B253" s="3" t="s">
        <v>150</v>
      </c>
      <c r="C253" s="3"/>
      <c r="D253" s="3"/>
      <c r="E253" s="3"/>
      <c r="F253" s="3"/>
      <c r="G253" s="3"/>
      <c r="H253" s="3"/>
      <c r="I253" s="3"/>
      <c r="J253" s="3">
        <v>98</v>
      </c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x14ac:dyDescent="0.25">
      <c r="A254" s="3" t="s">
        <v>51</v>
      </c>
      <c r="B254" s="3" t="s">
        <v>214</v>
      </c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>
        <v>330</v>
      </c>
      <c r="S254" s="3"/>
      <c r="T254" s="3"/>
      <c r="U254" s="3"/>
      <c r="V254" s="3"/>
      <c r="W254" s="3"/>
      <c r="X254" s="3"/>
      <c r="Y254" s="3"/>
    </row>
    <row r="255" spans="1:25" ht="30" x14ac:dyDescent="0.25">
      <c r="A255" s="3" t="s">
        <v>215</v>
      </c>
      <c r="B255" s="10" t="s">
        <v>216</v>
      </c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>
        <v>4500</v>
      </c>
      <c r="U255" s="3"/>
      <c r="V255" s="3"/>
      <c r="W255" s="3"/>
      <c r="X255" s="3"/>
      <c r="Y255" s="3"/>
    </row>
    <row r="256" spans="1:25" x14ac:dyDescent="0.25">
      <c r="A256" s="3" t="s">
        <v>91</v>
      </c>
      <c r="B256" s="3" t="s">
        <v>217</v>
      </c>
      <c r="C256" s="3"/>
      <c r="D256" s="3"/>
      <c r="E256" s="3"/>
      <c r="F256" s="3"/>
      <c r="G256" s="3"/>
      <c r="H256" s="3"/>
      <c r="I256" s="3">
        <v>1284.1600000000001</v>
      </c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x14ac:dyDescent="0.25">
      <c r="A257" s="3" t="s">
        <v>218</v>
      </c>
      <c r="B257" s="3" t="s">
        <v>219</v>
      </c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>
        <v>1475</v>
      </c>
      <c r="O257" s="3"/>
      <c r="P257" s="3"/>
      <c r="Q257" s="3"/>
      <c r="R257" s="3"/>
      <c r="S257" s="3"/>
      <c r="T257" s="3"/>
      <c r="U257" s="3"/>
      <c r="V257" s="3">
        <v>3100</v>
      </c>
      <c r="W257" s="3"/>
      <c r="X257" s="3"/>
      <c r="Y257" s="3"/>
    </row>
    <row r="258" spans="1:25" x14ac:dyDescent="0.25">
      <c r="A258" s="3" t="s">
        <v>218</v>
      </c>
      <c r="B258" s="3" t="s">
        <v>134</v>
      </c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>
        <v>796</v>
      </c>
      <c r="O258" s="3"/>
      <c r="P258" s="3"/>
      <c r="Q258" s="3"/>
      <c r="R258" s="3"/>
      <c r="S258" s="3"/>
      <c r="T258" s="3"/>
      <c r="U258" s="3"/>
      <c r="V258" s="3">
        <v>3840</v>
      </c>
      <c r="W258" s="3"/>
      <c r="X258" s="3"/>
      <c r="Y258" s="3"/>
    </row>
    <row r="259" spans="1:25" ht="30" x14ac:dyDescent="0.25">
      <c r="A259" s="3" t="s">
        <v>218</v>
      </c>
      <c r="B259" s="10" t="s">
        <v>221</v>
      </c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>
        <v>1305</v>
      </c>
      <c r="U259" s="3"/>
      <c r="V259" s="3"/>
      <c r="W259" s="3"/>
      <c r="X259" s="3"/>
      <c r="Y259" s="3"/>
    </row>
    <row r="260" spans="1:25" x14ac:dyDescent="0.25">
      <c r="A260" s="3" t="s">
        <v>16</v>
      </c>
      <c r="B260" s="3" t="s">
        <v>222</v>
      </c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>
        <v>2160</v>
      </c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30" x14ac:dyDescent="0.25">
      <c r="A261" s="3" t="s">
        <v>218</v>
      </c>
      <c r="B261" s="10" t="s">
        <v>221</v>
      </c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>
        <v>2200</v>
      </c>
      <c r="U261" s="3"/>
      <c r="V261" s="3"/>
      <c r="W261" s="3"/>
      <c r="X261" s="3"/>
      <c r="Y261" s="3"/>
    </row>
    <row r="262" spans="1:25" x14ac:dyDescent="0.25">
      <c r="A262" s="3"/>
      <c r="B262" s="3" t="s">
        <v>223</v>
      </c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>
        <v>1260</v>
      </c>
      <c r="W262" s="3"/>
      <c r="X262" s="3"/>
      <c r="Y262" s="3"/>
    </row>
    <row r="263" spans="1:25" x14ac:dyDescent="0.25">
      <c r="A263" s="3"/>
      <c r="B263" s="3" t="s">
        <v>140</v>
      </c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>
        <v>362.4</v>
      </c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s="2" customFormat="1" x14ac:dyDescent="0.25">
      <c r="A264" s="1"/>
      <c r="B264" s="1" t="s">
        <v>224</v>
      </c>
      <c r="C264" s="1">
        <v>5793.880000000001</v>
      </c>
      <c r="D264" s="1">
        <v>0</v>
      </c>
      <c r="E264" s="1">
        <v>89372.09</v>
      </c>
      <c r="F264" s="1">
        <v>8802.7800000000025</v>
      </c>
      <c r="G264" s="1">
        <v>34000</v>
      </c>
      <c r="H264" s="1">
        <f>H248-H252</f>
        <v>22866.239999999998</v>
      </c>
      <c r="I264" s="1">
        <f>I248-I256</f>
        <v>23054.509999999991</v>
      </c>
      <c r="J264" s="1">
        <f>J248-J253</f>
        <v>589979.40000000014</v>
      </c>
      <c r="K264" s="1">
        <v>469490.8</v>
      </c>
      <c r="L264" s="1">
        <f>L248-L249-L250-L251</f>
        <v>126852.2</v>
      </c>
      <c r="M264" s="1">
        <v>575426.22</v>
      </c>
      <c r="N264" s="1">
        <f>N248-N257-N258-N263</f>
        <v>63736.039999999986</v>
      </c>
      <c r="O264" s="1">
        <f>O248-O260</f>
        <v>208165.33000000002</v>
      </c>
      <c r="P264" s="1">
        <v>11000</v>
      </c>
      <c r="Q264" s="1">
        <v>314450</v>
      </c>
      <c r="R264" s="1">
        <f>R248-R254</f>
        <v>88156.909999999974</v>
      </c>
      <c r="S264" s="1">
        <v>21148.600000000002</v>
      </c>
      <c r="T264" s="1">
        <f>T248-T255-T259-T261</f>
        <v>900244.49999999977</v>
      </c>
      <c r="U264" s="1">
        <v>237773.35999999996</v>
      </c>
      <c r="V264" s="1">
        <f>V248-V257-V258-V262</f>
        <v>172932.03999999998</v>
      </c>
      <c r="W264" s="1">
        <v>831.66000000000076</v>
      </c>
      <c r="X264" s="1">
        <v>1769.0200000000004</v>
      </c>
      <c r="Y264" s="1">
        <v>1743000</v>
      </c>
    </row>
    <row r="265" spans="1:25" x14ac:dyDescent="0.25">
      <c r="A265" s="3"/>
      <c r="B265" s="3" t="s">
        <v>135</v>
      </c>
      <c r="C265" s="3"/>
      <c r="D265" s="3"/>
      <c r="E265" s="3"/>
      <c r="F265" s="3"/>
      <c r="G265" s="3"/>
      <c r="H265" s="3"/>
      <c r="I265" s="3">
        <v>466.71</v>
      </c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x14ac:dyDescent="0.25">
      <c r="A266" s="3"/>
      <c r="B266" s="3" t="s">
        <v>135</v>
      </c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>
        <v>1006.05</v>
      </c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x14ac:dyDescent="0.25">
      <c r="A267" s="3"/>
      <c r="B267" s="3" t="s">
        <v>135</v>
      </c>
      <c r="C267" s="3"/>
      <c r="D267" s="3"/>
      <c r="E267" s="3"/>
      <c r="F267" s="3"/>
      <c r="G267" s="3"/>
      <c r="H267" s="3"/>
      <c r="I267" s="3">
        <v>5.39</v>
      </c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x14ac:dyDescent="0.25">
      <c r="A268" s="3"/>
      <c r="B268" s="3" t="s">
        <v>135</v>
      </c>
      <c r="C268" s="3"/>
      <c r="D268" s="3"/>
      <c r="E268" s="3"/>
      <c r="F268" s="3"/>
      <c r="G268" s="3"/>
      <c r="H268" s="3"/>
      <c r="I268" s="3">
        <v>2.68</v>
      </c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x14ac:dyDescent="0.25">
      <c r="A269" s="3"/>
      <c r="B269" s="3" t="s">
        <v>135</v>
      </c>
      <c r="C269" s="3"/>
      <c r="D269" s="3"/>
      <c r="E269" s="3"/>
      <c r="F269" s="3"/>
      <c r="G269" s="3"/>
      <c r="H269" s="3"/>
      <c r="I269" s="3">
        <v>5</v>
      </c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x14ac:dyDescent="0.25">
      <c r="A270" s="3"/>
      <c r="B270" s="3" t="s">
        <v>135</v>
      </c>
      <c r="C270" s="3"/>
      <c r="D270" s="3"/>
      <c r="E270" s="3"/>
      <c r="F270" s="3"/>
      <c r="G270" s="3"/>
      <c r="H270" s="3"/>
      <c r="I270" s="3"/>
      <c r="J270" s="3"/>
      <c r="K270" s="3">
        <v>95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x14ac:dyDescent="0.25">
      <c r="A271" s="3"/>
      <c r="B271" s="3" t="s">
        <v>135</v>
      </c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>
        <v>488.08</v>
      </c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s="2" customFormat="1" ht="15.75" thickBot="1" x14ac:dyDescent="0.3">
      <c r="A272" s="1"/>
      <c r="B272" s="1" t="s">
        <v>224</v>
      </c>
      <c r="C272" s="1">
        <v>5793.880000000001</v>
      </c>
      <c r="D272" s="1">
        <v>0</v>
      </c>
      <c r="E272" s="1">
        <v>89372.09</v>
      </c>
      <c r="F272" s="1">
        <v>8802.7800000000025</v>
      </c>
      <c r="G272" s="1">
        <v>34000</v>
      </c>
      <c r="H272" s="1">
        <v>22866.239999999998</v>
      </c>
      <c r="I272" s="1">
        <f>I264+I265+I267+I268+I269</f>
        <v>23534.28999999999</v>
      </c>
      <c r="J272" s="1">
        <v>589979.40000000014</v>
      </c>
      <c r="K272" s="1">
        <f>K264+K270</f>
        <v>469585.8</v>
      </c>
      <c r="L272" s="1">
        <v>126852.2</v>
      </c>
      <c r="M272" s="1">
        <v>575426.22</v>
      </c>
      <c r="N272" s="1">
        <f>N264+N266+N271</f>
        <v>65230.169999999991</v>
      </c>
      <c r="O272" s="1">
        <v>208165.33000000002</v>
      </c>
      <c r="P272" s="1">
        <v>11000</v>
      </c>
      <c r="Q272" s="1">
        <v>314450</v>
      </c>
      <c r="R272" s="1">
        <v>88156.909999999974</v>
      </c>
      <c r="S272" s="1">
        <v>21148.600000000002</v>
      </c>
      <c r="T272" s="1">
        <v>900244.49999999977</v>
      </c>
      <c r="U272" s="1">
        <v>237773.35999999996</v>
      </c>
      <c r="V272" s="1">
        <v>172932.03999999998</v>
      </c>
      <c r="W272" s="1">
        <v>831.66000000000076</v>
      </c>
      <c r="X272" s="1">
        <v>1769.0200000000004</v>
      </c>
      <c r="Y272" s="1">
        <v>1743000</v>
      </c>
    </row>
    <row r="273" spans="1:25" s="25" customFormat="1" ht="15.75" thickBot="1" x14ac:dyDescent="0.3">
      <c r="A273" s="15"/>
      <c r="B273" s="16"/>
      <c r="C273" s="17">
        <v>36911</v>
      </c>
      <c r="D273" s="17">
        <v>37276</v>
      </c>
      <c r="E273" s="17">
        <v>37641</v>
      </c>
      <c r="F273" s="17">
        <v>38006</v>
      </c>
      <c r="G273" s="17">
        <v>38372</v>
      </c>
      <c r="H273" s="17">
        <v>38737</v>
      </c>
      <c r="I273" s="17">
        <v>39467</v>
      </c>
      <c r="J273" s="17">
        <v>39833</v>
      </c>
      <c r="K273" s="17">
        <v>10978</v>
      </c>
      <c r="L273" s="17">
        <v>36576</v>
      </c>
      <c r="M273" s="17">
        <v>11098</v>
      </c>
      <c r="N273" s="17">
        <v>37062</v>
      </c>
      <c r="O273" s="17">
        <v>37427</v>
      </c>
      <c r="P273" s="17">
        <v>36789</v>
      </c>
      <c r="Q273" s="17">
        <v>36850</v>
      </c>
      <c r="R273" s="17" t="s">
        <v>1</v>
      </c>
      <c r="S273" s="17" t="s">
        <v>2</v>
      </c>
      <c r="T273" s="17" t="s">
        <v>3</v>
      </c>
      <c r="U273" s="17" t="s">
        <v>4</v>
      </c>
      <c r="V273" s="17" t="s">
        <v>5</v>
      </c>
      <c r="W273" s="17" t="s">
        <v>6</v>
      </c>
      <c r="X273" s="17" t="s">
        <v>7</v>
      </c>
      <c r="Y273" s="28" t="s">
        <v>8</v>
      </c>
    </row>
    <row r="274" spans="1:25" s="2" customFormat="1" x14ac:dyDescent="0.25">
      <c r="A274" s="1"/>
      <c r="B274" s="1" t="s">
        <v>224</v>
      </c>
      <c r="C274" s="1">
        <v>5793.880000000001</v>
      </c>
      <c r="D274" s="1">
        <v>0</v>
      </c>
      <c r="E274" s="1">
        <v>89372.09</v>
      </c>
      <c r="F274" s="1">
        <v>8802.7800000000025</v>
      </c>
      <c r="G274" s="1">
        <v>34000</v>
      </c>
      <c r="H274" s="1">
        <v>22866.239999999998</v>
      </c>
      <c r="I274" s="1">
        <v>23534.28999999999</v>
      </c>
      <c r="J274" s="1">
        <v>589979.40000000014</v>
      </c>
      <c r="K274" s="1">
        <v>469585.8</v>
      </c>
      <c r="L274" s="1">
        <v>126852.2</v>
      </c>
      <c r="M274" s="1">
        <v>575426.22</v>
      </c>
      <c r="N274" s="1">
        <v>65230.169999999991</v>
      </c>
      <c r="O274" s="1">
        <v>208165.33000000002</v>
      </c>
      <c r="P274" s="1">
        <v>11000</v>
      </c>
      <c r="Q274" s="1">
        <v>314450</v>
      </c>
      <c r="R274" s="1">
        <v>88156.909999999974</v>
      </c>
      <c r="S274" s="1">
        <v>21148.600000000002</v>
      </c>
      <c r="T274" s="1">
        <v>900244.49999999977</v>
      </c>
      <c r="U274" s="1">
        <v>237773.35999999996</v>
      </c>
      <c r="V274" s="1">
        <v>172932.03999999998</v>
      </c>
      <c r="W274" s="1">
        <v>831.66000000000076</v>
      </c>
      <c r="X274" s="1">
        <v>1769.0200000000004</v>
      </c>
      <c r="Y274" s="1">
        <v>1743000</v>
      </c>
    </row>
    <row r="275" spans="1:25" ht="30" x14ac:dyDescent="0.25">
      <c r="A275" s="3" t="s">
        <v>156</v>
      </c>
      <c r="B275" s="10" t="s">
        <v>225</v>
      </c>
      <c r="C275" s="3"/>
      <c r="D275" s="3"/>
      <c r="E275" s="3">
        <v>262.05</v>
      </c>
      <c r="F275" s="3"/>
      <c r="G275" s="3"/>
      <c r="H275" s="3"/>
      <c r="I275" s="3">
        <v>25</v>
      </c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x14ac:dyDescent="0.25">
      <c r="A276" s="3"/>
      <c r="B276" s="3" t="s">
        <v>226</v>
      </c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>
        <v>60</v>
      </c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x14ac:dyDescent="0.25">
      <c r="A277" s="3" t="s">
        <v>51</v>
      </c>
      <c r="B277" s="3" t="s">
        <v>227</v>
      </c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>
        <v>1376</v>
      </c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x14ac:dyDescent="0.25">
      <c r="A278" s="3" t="s">
        <v>16</v>
      </c>
      <c r="B278" s="3" t="s">
        <v>24</v>
      </c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>
        <v>11696</v>
      </c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x14ac:dyDescent="0.25">
      <c r="A279" s="3" t="s">
        <v>16</v>
      </c>
      <c r="B279" s="3" t="s">
        <v>24</v>
      </c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>
        <v>11696</v>
      </c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x14ac:dyDescent="0.25">
      <c r="A280" s="3" t="s">
        <v>16</v>
      </c>
      <c r="B280" s="3" t="s">
        <v>24</v>
      </c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>
        <v>11696</v>
      </c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x14ac:dyDescent="0.25">
      <c r="A281" s="3" t="s">
        <v>16</v>
      </c>
      <c r="B281" s="3" t="s">
        <v>24</v>
      </c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>
        <v>11696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x14ac:dyDescent="0.25">
      <c r="A282" s="3" t="s">
        <v>16</v>
      </c>
      <c r="B282" s="3" t="s">
        <v>24</v>
      </c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>
        <v>11696</v>
      </c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x14ac:dyDescent="0.25">
      <c r="A283" s="3" t="s">
        <v>16</v>
      </c>
      <c r="B283" s="3" t="s">
        <v>24</v>
      </c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>
        <v>4424</v>
      </c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x14ac:dyDescent="0.25">
      <c r="A284" s="3" t="s">
        <v>220</v>
      </c>
      <c r="B284" s="3" t="s">
        <v>228</v>
      </c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>
        <v>3240</v>
      </c>
      <c r="O284" s="3"/>
      <c r="P284" s="3"/>
      <c r="Q284" s="3"/>
      <c r="R284" s="3"/>
      <c r="S284" s="3"/>
      <c r="T284" s="3"/>
      <c r="U284" s="3"/>
      <c r="V284" s="3">
        <v>1250</v>
      </c>
      <c r="W284" s="3"/>
      <c r="X284" s="3"/>
      <c r="Y284" s="3"/>
    </row>
    <row r="285" spans="1:25" x14ac:dyDescent="0.25">
      <c r="A285" s="3" t="s">
        <v>220</v>
      </c>
      <c r="B285" s="3" t="s">
        <v>228</v>
      </c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>
        <v>2887.38</v>
      </c>
      <c r="O285" s="3"/>
      <c r="P285" s="3"/>
      <c r="Q285" s="3"/>
      <c r="R285" s="3"/>
      <c r="S285" s="3"/>
      <c r="T285" s="3"/>
      <c r="U285" s="3"/>
      <c r="V285" s="3">
        <v>1250</v>
      </c>
      <c r="W285" s="3"/>
      <c r="X285" s="3"/>
      <c r="Y285" s="3"/>
    </row>
    <row r="286" spans="1:25" x14ac:dyDescent="0.25">
      <c r="A286" s="3" t="s">
        <v>220</v>
      </c>
      <c r="B286" s="3" t="s">
        <v>229</v>
      </c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>
        <v>350</v>
      </c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x14ac:dyDescent="0.25">
      <c r="A287" s="3"/>
      <c r="B287" s="3" t="s">
        <v>65</v>
      </c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>
        <v>2.62</v>
      </c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x14ac:dyDescent="0.25">
      <c r="A288" s="3"/>
      <c r="B288" s="3" t="s">
        <v>65</v>
      </c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>
        <v>774.15</v>
      </c>
      <c r="U288" s="3"/>
      <c r="V288" s="3"/>
      <c r="W288" s="3"/>
      <c r="X288" s="3"/>
      <c r="Y288" s="3"/>
    </row>
    <row r="289" spans="1:25" x14ac:dyDescent="0.25">
      <c r="A289" s="3"/>
      <c r="B289" s="3" t="s">
        <v>65</v>
      </c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>
        <v>2024.1</v>
      </c>
      <c r="U289" s="3"/>
      <c r="V289" s="3"/>
      <c r="W289" s="3"/>
      <c r="X289" s="3"/>
      <c r="Y289" s="3"/>
    </row>
    <row r="290" spans="1:25" s="2" customFormat="1" x14ac:dyDescent="0.25">
      <c r="A290" s="1"/>
      <c r="B290" s="1" t="s">
        <v>230</v>
      </c>
      <c r="C290" s="1">
        <v>5793.880000000001</v>
      </c>
      <c r="D290" s="1">
        <v>0</v>
      </c>
      <c r="E290" s="1">
        <f>E274-E275</f>
        <v>89110.04</v>
      </c>
      <c r="F290" s="1">
        <v>8802.7800000000025</v>
      </c>
      <c r="G290" s="1">
        <v>34000</v>
      </c>
      <c r="H290" s="1">
        <v>22866.239999999998</v>
      </c>
      <c r="I290" s="1">
        <f>I274-I275</f>
        <v>23509.28999999999</v>
      </c>
      <c r="J290" s="1">
        <v>589979.40000000014</v>
      </c>
      <c r="K290" s="1">
        <v>469585.8</v>
      </c>
      <c r="L290" s="1">
        <v>126852.2</v>
      </c>
      <c r="M290" s="1">
        <f>M274+M276</f>
        <v>575486.22</v>
      </c>
      <c r="N290" s="1">
        <f>N274-N277-N284-N285-N286-N287</f>
        <v>57374.169999999991</v>
      </c>
      <c r="O290" s="1">
        <f>O274-O278-O279-O280-O281-O282-O283</f>
        <v>145261.33000000002</v>
      </c>
      <c r="P290" s="1">
        <v>11000</v>
      </c>
      <c r="Q290" s="1">
        <v>314450</v>
      </c>
      <c r="R290" s="1">
        <v>88156.909999999974</v>
      </c>
      <c r="S290" s="1">
        <v>21148.600000000002</v>
      </c>
      <c r="T290" s="1">
        <f>T274-T288-T289</f>
        <v>897446.24999999977</v>
      </c>
      <c r="U290" s="1">
        <v>237773.35999999996</v>
      </c>
      <c r="V290" s="1">
        <f>V274-V284-V285</f>
        <v>170432.03999999998</v>
      </c>
      <c r="W290" s="1">
        <v>831.66000000000076</v>
      </c>
      <c r="X290" s="1">
        <v>1769.0200000000004</v>
      </c>
      <c r="Y290" s="1">
        <v>1743000</v>
      </c>
    </row>
    <row r="291" spans="1:25" x14ac:dyDescent="0.25">
      <c r="A291" s="3"/>
      <c r="B291" s="3" t="s">
        <v>226</v>
      </c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>
        <v>60</v>
      </c>
      <c r="U291" s="3"/>
      <c r="V291" s="3"/>
      <c r="W291" s="3"/>
      <c r="X291" s="3"/>
      <c r="Y291" s="3"/>
    </row>
    <row r="292" spans="1:25" x14ac:dyDescent="0.25">
      <c r="A292" s="3"/>
      <c r="B292" s="3" t="s">
        <v>135</v>
      </c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>
        <v>890.55</v>
      </c>
      <c r="U292" s="3"/>
      <c r="V292" s="3"/>
      <c r="W292" s="3"/>
      <c r="X292" s="3"/>
      <c r="Y292" s="3"/>
    </row>
    <row r="293" spans="1:25" s="2" customFormat="1" x14ac:dyDescent="0.25">
      <c r="A293" s="1"/>
      <c r="B293" s="1" t="s">
        <v>230</v>
      </c>
      <c r="C293" s="1">
        <v>5793.880000000001</v>
      </c>
      <c r="D293" s="1">
        <v>0</v>
      </c>
      <c r="E293" s="1">
        <v>89110.04</v>
      </c>
      <c r="F293" s="1">
        <v>8802.7800000000025</v>
      </c>
      <c r="G293" s="1">
        <v>34000</v>
      </c>
      <c r="H293" s="1">
        <v>22866.239999999998</v>
      </c>
      <c r="I293" s="1">
        <v>23509.28999999999</v>
      </c>
      <c r="J293" s="1">
        <v>589979.40000000014</v>
      </c>
      <c r="K293" s="1">
        <v>469585.8</v>
      </c>
      <c r="L293" s="1">
        <v>126852.2</v>
      </c>
      <c r="M293" s="1">
        <v>575486.22</v>
      </c>
      <c r="N293" s="1">
        <v>57374.169999999991</v>
      </c>
      <c r="O293" s="1">
        <v>145261.33000000002</v>
      </c>
      <c r="P293" s="1">
        <v>11000</v>
      </c>
      <c r="Q293" s="1">
        <v>314450</v>
      </c>
      <c r="R293" s="1">
        <v>88156.909999999974</v>
      </c>
      <c r="S293" s="1">
        <v>21148.600000000002</v>
      </c>
      <c r="T293" s="1">
        <f>T290+T291+T292</f>
        <v>898396.79999999981</v>
      </c>
      <c r="U293" s="1">
        <v>237773.35999999996</v>
      </c>
      <c r="V293" s="1">
        <v>170432.03999999998</v>
      </c>
      <c r="W293" s="1">
        <v>831.66000000000076</v>
      </c>
      <c r="X293" s="1">
        <v>1769.0200000000004</v>
      </c>
      <c r="Y293" s="1">
        <v>1743000</v>
      </c>
    </row>
    <row r="294" spans="1:25" x14ac:dyDescent="0.25">
      <c r="A294" s="3"/>
      <c r="B294" s="3" t="s">
        <v>135</v>
      </c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>
        <v>4.7</v>
      </c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s="2" customFormat="1" x14ac:dyDescent="0.25">
      <c r="A295" s="1"/>
      <c r="B295" s="1" t="s">
        <v>231</v>
      </c>
      <c r="C295" s="1">
        <v>5793.880000000001</v>
      </c>
      <c r="D295" s="1">
        <v>0</v>
      </c>
      <c r="E295" s="1">
        <v>89110.04</v>
      </c>
      <c r="F295" s="1">
        <v>8802.7800000000025</v>
      </c>
      <c r="G295" s="1">
        <v>34000</v>
      </c>
      <c r="H295" s="1">
        <v>22866.239999999998</v>
      </c>
      <c r="I295" s="1">
        <v>23509.28999999999</v>
      </c>
      <c r="J295" s="1">
        <v>589979.40000000014</v>
      </c>
      <c r="K295" s="1">
        <v>469585.8</v>
      </c>
      <c r="L295" s="1">
        <v>126852.2</v>
      </c>
      <c r="M295" s="1">
        <v>575486.22</v>
      </c>
      <c r="N295" s="1">
        <f>N293+N294</f>
        <v>57378.869999999988</v>
      </c>
      <c r="O295" s="1">
        <v>145261.33000000002</v>
      </c>
      <c r="P295" s="1">
        <v>11000</v>
      </c>
      <c r="Q295" s="1">
        <v>314450</v>
      </c>
      <c r="R295" s="1">
        <v>88156.909999999974</v>
      </c>
      <c r="S295" s="1">
        <v>21148.600000000002</v>
      </c>
      <c r="T295" s="1">
        <v>898396.79999999981</v>
      </c>
      <c r="U295" s="1">
        <v>237773.35999999996</v>
      </c>
      <c r="V295" s="1">
        <v>170432.03999999998</v>
      </c>
      <c r="W295" s="1">
        <v>831.66000000000076</v>
      </c>
      <c r="X295" s="1">
        <v>1769.0200000000004</v>
      </c>
      <c r="Y295" s="1">
        <v>1743000</v>
      </c>
    </row>
    <row r="296" spans="1:25" x14ac:dyDescent="0.25">
      <c r="A296" s="3"/>
      <c r="B296" s="3" t="s">
        <v>135</v>
      </c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>
        <v>4.9800000000000004</v>
      </c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s="2" customFormat="1" ht="15.75" thickBot="1" x14ac:dyDescent="0.3">
      <c r="A297" s="1"/>
      <c r="B297" s="1" t="s">
        <v>232</v>
      </c>
      <c r="C297" s="1">
        <v>5793.880000000001</v>
      </c>
      <c r="D297" s="1">
        <v>0</v>
      </c>
      <c r="E297" s="1">
        <v>89110.04</v>
      </c>
      <c r="F297" s="1">
        <v>8802.7800000000025</v>
      </c>
      <c r="G297" s="1">
        <v>34000</v>
      </c>
      <c r="H297" s="1">
        <v>22866.239999999998</v>
      </c>
      <c r="I297" s="1">
        <v>23509.28999999999</v>
      </c>
      <c r="J297" s="1">
        <v>589979.40000000014</v>
      </c>
      <c r="K297" s="1">
        <v>469585.8</v>
      </c>
      <c r="L297" s="1">
        <v>126852.2</v>
      </c>
      <c r="M297" s="1">
        <v>575486.22</v>
      </c>
      <c r="N297" s="1">
        <f>N295+N296</f>
        <v>57383.849999999991</v>
      </c>
      <c r="O297" s="1">
        <v>145261.33000000002</v>
      </c>
      <c r="P297" s="1">
        <v>11000</v>
      </c>
      <c r="Q297" s="1">
        <v>314450</v>
      </c>
      <c r="R297" s="1">
        <v>88156.909999999974</v>
      </c>
      <c r="S297" s="1">
        <v>21148.600000000002</v>
      </c>
      <c r="T297" s="1">
        <v>898396.79999999981</v>
      </c>
      <c r="U297" s="1">
        <v>237773.35999999996</v>
      </c>
      <c r="V297" s="1">
        <v>170432.03999999998</v>
      </c>
      <c r="W297" s="1">
        <v>831.66000000000076</v>
      </c>
      <c r="X297" s="1">
        <v>1769.0200000000004</v>
      </c>
      <c r="Y297" s="1">
        <v>1743000</v>
      </c>
    </row>
    <row r="298" spans="1:25" s="25" customFormat="1" ht="15.75" thickBot="1" x14ac:dyDescent="0.3">
      <c r="A298" s="15"/>
      <c r="B298" s="16"/>
      <c r="C298" s="17">
        <v>36911</v>
      </c>
      <c r="D298" s="17">
        <v>37276</v>
      </c>
      <c r="E298" s="17">
        <v>37641</v>
      </c>
      <c r="F298" s="17">
        <v>38006</v>
      </c>
      <c r="G298" s="17">
        <v>38372</v>
      </c>
      <c r="H298" s="17">
        <v>38737</v>
      </c>
      <c r="I298" s="17">
        <v>39467</v>
      </c>
      <c r="J298" s="17">
        <v>39833</v>
      </c>
      <c r="K298" s="17">
        <v>10978</v>
      </c>
      <c r="L298" s="17">
        <v>36576</v>
      </c>
      <c r="M298" s="17">
        <v>11098</v>
      </c>
      <c r="N298" s="17">
        <v>37062</v>
      </c>
      <c r="O298" s="17">
        <v>37427</v>
      </c>
      <c r="P298" s="17">
        <v>36789</v>
      </c>
      <c r="Q298" s="17">
        <v>36850</v>
      </c>
      <c r="R298" s="17" t="s">
        <v>1</v>
      </c>
      <c r="S298" s="17" t="s">
        <v>2</v>
      </c>
      <c r="T298" s="17" t="s">
        <v>3</v>
      </c>
      <c r="U298" s="17" t="s">
        <v>4</v>
      </c>
      <c r="V298" s="17" t="s">
        <v>5</v>
      </c>
      <c r="W298" s="17" t="s">
        <v>6</v>
      </c>
      <c r="X298" s="17" t="s">
        <v>7</v>
      </c>
      <c r="Y298" s="28" t="s">
        <v>8</v>
      </c>
    </row>
    <row r="299" spans="1:25" s="2" customFormat="1" x14ac:dyDescent="0.25">
      <c r="A299" s="1"/>
      <c r="B299" s="1" t="s">
        <v>232</v>
      </c>
      <c r="C299" s="1">
        <v>5793.880000000001</v>
      </c>
      <c r="D299" s="1">
        <v>0</v>
      </c>
      <c r="E299" s="1">
        <v>89110.04</v>
      </c>
      <c r="F299" s="1">
        <v>8802.7800000000025</v>
      </c>
      <c r="G299" s="1">
        <v>34000</v>
      </c>
      <c r="H299" s="1">
        <v>22866.239999999998</v>
      </c>
      <c r="I299" s="1">
        <v>23509.28999999999</v>
      </c>
      <c r="J299" s="1">
        <v>589979.40000000014</v>
      </c>
      <c r="K299" s="1">
        <v>469585.8</v>
      </c>
      <c r="L299" s="1">
        <v>126852.2</v>
      </c>
      <c r="M299" s="1">
        <v>575486.22</v>
      </c>
      <c r="N299" s="1">
        <v>57383.849999999991</v>
      </c>
      <c r="O299" s="1">
        <v>145261.33000000002</v>
      </c>
      <c r="P299" s="1">
        <v>11000</v>
      </c>
      <c r="Q299" s="1">
        <v>314450</v>
      </c>
      <c r="R299" s="1">
        <v>88156.909999999974</v>
      </c>
      <c r="S299" s="1">
        <v>21148.600000000002</v>
      </c>
      <c r="T299" s="1">
        <v>898396.79999999981</v>
      </c>
      <c r="U299" s="1">
        <v>237773.35999999996</v>
      </c>
      <c r="V299" s="1">
        <v>170432.03999999998</v>
      </c>
      <c r="W299" s="1">
        <v>831.66000000000076</v>
      </c>
      <c r="X299" s="1">
        <v>1769.0200000000004</v>
      </c>
      <c r="Y299" s="1">
        <v>1743000</v>
      </c>
    </row>
    <row r="300" spans="1:25" x14ac:dyDescent="0.25">
      <c r="A300" s="3" t="s">
        <v>123</v>
      </c>
      <c r="B300" s="3" t="s">
        <v>12</v>
      </c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>
        <v>9349.9699999999993</v>
      </c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x14ac:dyDescent="0.25">
      <c r="A301" s="3" t="s">
        <v>123</v>
      </c>
      <c r="B301" s="3" t="s">
        <v>233</v>
      </c>
      <c r="C301" s="3"/>
      <c r="D301" s="3"/>
      <c r="E301" s="3"/>
      <c r="F301" s="3"/>
      <c r="G301" s="3"/>
      <c r="H301" s="3"/>
      <c r="I301" s="3"/>
      <c r="J301" s="3"/>
      <c r="K301" s="3">
        <v>7362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x14ac:dyDescent="0.25">
      <c r="A302" s="3" t="s">
        <v>149</v>
      </c>
      <c r="B302" s="3" t="s">
        <v>150</v>
      </c>
      <c r="C302" s="3"/>
      <c r="D302" s="3"/>
      <c r="E302" s="3"/>
      <c r="F302" s="3"/>
      <c r="G302" s="3"/>
      <c r="H302" s="3"/>
      <c r="I302" s="3"/>
      <c r="J302" s="3">
        <v>2351.98</v>
      </c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x14ac:dyDescent="0.25">
      <c r="A303" s="3" t="s">
        <v>234</v>
      </c>
      <c r="B303" s="3" t="s">
        <v>12</v>
      </c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>
        <v>1858.38</v>
      </c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x14ac:dyDescent="0.25">
      <c r="A304" s="3" t="s">
        <v>235</v>
      </c>
      <c r="B304" s="3" t="s">
        <v>82</v>
      </c>
      <c r="C304" s="3"/>
      <c r="D304" s="3"/>
      <c r="E304" s="3"/>
      <c r="F304" s="3">
        <v>365.04</v>
      </c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x14ac:dyDescent="0.25">
      <c r="A305" s="3" t="s">
        <v>236</v>
      </c>
      <c r="B305" s="3" t="s">
        <v>237</v>
      </c>
      <c r="C305" s="3"/>
      <c r="D305" s="3"/>
      <c r="E305" s="3"/>
      <c r="F305" s="3"/>
      <c r="G305" s="3"/>
      <c r="H305" s="3"/>
      <c r="I305" s="3"/>
      <c r="J305" s="3">
        <v>17835.599999999999</v>
      </c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x14ac:dyDescent="0.25">
      <c r="A306" s="3" t="s">
        <v>236</v>
      </c>
      <c r="B306" s="3" t="s">
        <v>150</v>
      </c>
      <c r="C306" s="3"/>
      <c r="D306" s="3"/>
      <c r="E306" s="3"/>
      <c r="F306" s="3"/>
      <c r="G306" s="3"/>
      <c r="H306" s="3"/>
      <c r="I306" s="3"/>
      <c r="J306" s="3">
        <v>42938.34</v>
      </c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x14ac:dyDescent="0.25">
      <c r="A307" s="3" t="s">
        <v>238</v>
      </c>
      <c r="B307" s="3" t="s">
        <v>86</v>
      </c>
      <c r="C307" s="3"/>
      <c r="D307" s="3"/>
      <c r="E307" s="3"/>
      <c r="F307" s="3"/>
      <c r="G307" s="3"/>
      <c r="H307" s="3"/>
      <c r="I307" s="3">
        <v>424.56</v>
      </c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30" x14ac:dyDescent="0.25">
      <c r="A308" s="3" t="s">
        <v>239</v>
      </c>
      <c r="B308" s="10" t="s">
        <v>240</v>
      </c>
      <c r="C308" s="3"/>
      <c r="D308" s="3"/>
      <c r="E308" s="3"/>
      <c r="F308" s="3"/>
      <c r="G308" s="3"/>
      <c r="H308" s="3"/>
      <c r="I308" s="3"/>
      <c r="J308" s="3"/>
      <c r="K308" s="3">
        <v>2000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x14ac:dyDescent="0.25">
      <c r="A309" s="3" t="s">
        <v>22</v>
      </c>
      <c r="B309" s="10" t="s">
        <v>150</v>
      </c>
      <c r="C309" s="3"/>
      <c r="D309" s="3"/>
      <c r="E309" s="3"/>
      <c r="F309" s="3"/>
      <c r="G309" s="3"/>
      <c r="H309" s="3"/>
      <c r="I309" s="3"/>
      <c r="J309" s="3">
        <v>1889.05</v>
      </c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x14ac:dyDescent="0.25">
      <c r="A310" s="3"/>
      <c r="B310" s="3" t="s">
        <v>140</v>
      </c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>
        <v>12.08</v>
      </c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x14ac:dyDescent="0.25">
      <c r="A311" s="3"/>
      <c r="B311" s="3" t="s">
        <v>140</v>
      </c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7">
        <v>399</v>
      </c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x14ac:dyDescent="0.25">
      <c r="A312" s="3"/>
      <c r="B312" s="3" t="s">
        <v>140</v>
      </c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>
        <v>911</v>
      </c>
      <c r="U312" s="3"/>
      <c r="V312" s="3"/>
      <c r="W312" s="3"/>
      <c r="X312" s="3"/>
      <c r="Y312" s="3"/>
    </row>
    <row r="313" spans="1:25" x14ac:dyDescent="0.25">
      <c r="A313" s="3"/>
      <c r="B313" s="3" t="s">
        <v>140</v>
      </c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>
        <v>412.08</v>
      </c>
      <c r="U313" s="3"/>
      <c r="V313" s="3"/>
      <c r="W313" s="3"/>
      <c r="X313" s="3"/>
      <c r="Y313" s="3"/>
    </row>
    <row r="314" spans="1:25" x14ac:dyDescent="0.25">
      <c r="A314" s="3"/>
      <c r="B314" s="3" t="s">
        <v>241</v>
      </c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>
        <v>183.19</v>
      </c>
      <c r="S314" s="3"/>
      <c r="T314" s="3"/>
      <c r="U314" s="3"/>
      <c r="V314" s="3"/>
      <c r="W314" s="3"/>
      <c r="X314" s="3"/>
      <c r="Y314" s="3"/>
    </row>
    <row r="315" spans="1:25" x14ac:dyDescent="0.25">
      <c r="A315" s="3"/>
      <c r="B315" s="3" t="s">
        <v>140</v>
      </c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>
        <v>199.5</v>
      </c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s="2" customFormat="1" x14ac:dyDescent="0.25">
      <c r="A316" s="1"/>
      <c r="B316" s="1" t="s">
        <v>242</v>
      </c>
      <c r="C316" s="1">
        <v>5793.880000000001</v>
      </c>
      <c r="D316" s="1">
        <v>0</v>
      </c>
      <c r="E316" s="1">
        <v>89110.04</v>
      </c>
      <c r="F316" s="1">
        <f>F299-F304</f>
        <v>8437.7400000000016</v>
      </c>
      <c r="G316" s="1">
        <v>34000</v>
      </c>
      <c r="H316" s="1">
        <v>22866.239999999998</v>
      </c>
      <c r="I316" s="1">
        <f>I299-I307</f>
        <v>23084.729999999989</v>
      </c>
      <c r="J316" s="40">
        <f>J299-J302-J305-J306-J309</f>
        <v>524964.43000000017</v>
      </c>
      <c r="K316" s="1">
        <f>K299-K301-K308</f>
        <v>460223.8</v>
      </c>
      <c r="L316" s="1">
        <v>126852.2</v>
      </c>
      <c r="M316" s="1">
        <f>M299-M300-M303</f>
        <v>564277.87</v>
      </c>
      <c r="N316" s="1">
        <f>N299-N310-N311-N315</f>
        <v>56773.26999999999</v>
      </c>
      <c r="O316" s="1">
        <v>145261.33000000002</v>
      </c>
      <c r="P316" s="1">
        <v>11000</v>
      </c>
      <c r="Q316" s="1">
        <v>314450</v>
      </c>
      <c r="R316" s="1">
        <f>R299-R314</f>
        <v>87973.719999999972</v>
      </c>
      <c r="S316" s="1">
        <v>21148.600000000002</v>
      </c>
      <c r="T316" s="1">
        <f>T299-T312-T313</f>
        <v>897073.71999999986</v>
      </c>
      <c r="U316" s="1">
        <v>237773.35999999996</v>
      </c>
      <c r="V316" s="1">
        <v>170432.03999999998</v>
      </c>
      <c r="W316" s="1">
        <v>831.66000000000076</v>
      </c>
      <c r="X316" s="1">
        <v>1769.0200000000004</v>
      </c>
      <c r="Y316" s="1">
        <v>1743000</v>
      </c>
    </row>
    <row r="317" spans="1:25" x14ac:dyDescent="0.25">
      <c r="A317" s="3"/>
      <c r="B317" s="3" t="s">
        <v>135</v>
      </c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>
        <v>351.91</v>
      </c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s="2" customFormat="1" x14ac:dyDescent="0.25">
      <c r="A318" s="1"/>
      <c r="B318" s="1" t="s">
        <v>242</v>
      </c>
      <c r="C318" s="1">
        <v>5793.880000000001</v>
      </c>
      <c r="D318" s="1">
        <v>0</v>
      </c>
      <c r="E318" s="1">
        <v>89110.04</v>
      </c>
      <c r="F318" s="1">
        <v>8437.7400000000016</v>
      </c>
      <c r="G318" s="1">
        <v>34000</v>
      </c>
      <c r="H318" s="1">
        <v>22866.239999999998</v>
      </c>
      <c r="I318" s="1">
        <v>23084.729999999989</v>
      </c>
      <c r="J318" s="1">
        <v>524964.43000000017</v>
      </c>
      <c r="K318" s="1">
        <v>460223.8</v>
      </c>
      <c r="L318" s="1">
        <v>126852.2</v>
      </c>
      <c r="M318" s="1">
        <v>564277.87</v>
      </c>
      <c r="N318" s="1">
        <v>56773.26999999999</v>
      </c>
      <c r="O318" s="1">
        <f>O316+O317</f>
        <v>145613.24000000002</v>
      </c>
      <c r="P318" s="1">
        <v>11000</v>
      </c>
      <c r="Q318" s="1">
        <v>314450</v>
      </c>
      <c r="R318" s="1">
        <v>87973.719999999972</v>
      </c>
      <c r="S318" s="1">
        <v>21148.600000000002</v>
      </c>
      <c r="T318" s="1">
        <v>897073.71999999986</v>
      </c>
      <c r="U318" s="1">
        <v>237773.35999999996</v>
      </c>
      <c r="V318" s="1">
        <v>170432.03999999998</v>
      </c>
      <c r="W318" s="1">
        <v>831.66000000000076</v>
      </c>
      <c r="X318" s="1">
        <v>1769.0200000000004</v>
      </c>
      <c r="Y318" s="1">
        <v>1743000</v>
      </c>
    </row>
    <row r="319" spans="1:25" x14ac:dyDescent="0.25">
      <c r="A319" s="3" t="s">
        <v>243</v>
      </c>
      <c r="B319" s="3" t="s">
        <v>244</v>
      </c>
      <c r="C319" s="3"/>
      <c r="D319" s="3"/>
      <c r="E319" s="3"/>
      <c r="F319" s="3"/>
      <c r="G319" s="3"/>
      <c r="H319" s="3"/>
      <c r="I319" s="3"/>
      <c r="J319" s="3"/>
      <c r="K319" s="3">
        <v>207.6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x14ac:dyDescent="0.25">
      <c r="A320" s="3" t="s">
        <v>245</v>
      </c>
      <c r="B320" s="3" t="s">
        <v>246</v>
      </c>
      <c r="C320" s="3"/>
      <c r="D320" s="3"/>
      <c r="E320" s="3"/>
      <c r="F320" s="3"/>
      <c r="G320" s="3"/>
      <c r="H320" s="3"/>
      <c r="I320" s="3"/>
      <c r="J320" s="3"/>
      <c r="K320" s="3">
        <v>3012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x14ac:dyDescent="0.25">
      <c r="A321" s="3" t="s">
        <v>247</v>
      </c>
      <c r="B321" s="3" t="s">
        <v>248</v>
      </c>
      <c r="C321" s="3"/>
      <c r="D321" s="3"/>
      <c r="E321" s="3"/>
      <c r="F321" s="3"/>
      <c r="G321" s="3"/>
      <c r="H321" s="3"/>
      <c r="I321" s="3"/>
      <c r="J321" s="3"/>
      <c r="K321" s="3">
        <v>1800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x14ac:dyDescent="0.25">
      <c r="A322" s="3" t="s">
        <v>58</v>
      </c>
      <c r="B322" s="3" t="s">
        <v>59</v>
      </c>
      <c r="C322" s="3"/>
      <c r="D322" s="3"/>
      <c r="E322" s="3"/>
      <c r="F322" s="3">
        <v>1421.68</v>
      </c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x14ac:dyDescent="0.25">
      <c r="A323" s="3"/>
      <c r="B323" s="3" t="s">
        <v>140</v>
      </c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>
        <v>308</v>
      </c>
      <c r="W323" s="3"/>
      <c r="X323" s="3"/>
      <c r="Y323" s="3"/>
    </row>
    <row r="324" spans="1:25" s="2" customFormat="1" ht="15.75" thickBot="1" x14ac:dyDescent="0.3">
      <c r="A324" s="1"/>
      <c r="B324" s="1" t="s">
        <v>249</v>
      </c>
      <c r="C324" s="1">
        <v>5793.880000000001</v>
      </c>
      <c r="D324" s="1">
        <v>0</v>
      </c>
      <c r="E324" s="1">
        <v>89110.04</v>
      </c>
      <c r="F324" s="1">
        <f>F318-F322</f>
        <v>7016.0600000000013</v>
      </c>
      <c r="G324" s="1">
        <v>34000</v>
      </c>
      <c r="H324" s="1">
        <v>22866.239999999998</v>
      </c>
      <c r="I324" s="1">
        <v>23084.729999999989</v>
      </c>
      <c r="J324" s="1">
        <v>524964.43000000017</v>
      </c>
      <c r="K324" s="1">
        <f>K318-K319-K320-K321</f>
        <v>455204.2</v>
      </c>
      <c r="L324" s="1">
        <v>126852.2</v>
      </c>
      <c r="M324" s="1">
        <v>564277.87</v>
      </c>
      <c r="N324" s="1">
        <v>56773.26999999999</v>
      </c>
      <c r="O324" s="1">
        <v>145613.24000000002</v>
      </c>
      <c r="P324" s="1">
        <v>11000</v>
      </c>
      <c r="Q324" s="1">
        <v>314450</v>
      </c>
      <c r="R324" s="1">
        <v>87973.719999999972</v>
      </c>
      <c r="S324" s="1">
        <v>21148.600000000002</v>
      </c>
      <c r="T324" s="1">
        <v>897073.71999999986</v>
      </c>
      <c r="U324" s="1">
        <v>237773.35999999996</v>
      </c>
      <c r="V324" s="1">
        <f>V318-V323</f>
        <v>170124.03999999998</v>
      </c>
      <c r="W324" s="1">
        <v>831.66000000000076</v>
      </c>
      <c r="X324" s="1">
        <v>1769.0200000000004</v>
      </c>
      <c r="Y324" s="1">
        <v>1743000</v>
      </c>
    </row>
    <row r="325" spans="1:25" s="25" customFormat="1" ht="15.75" thickBot="1" x14ac:dyDescent="0.3">
      <c r="A325" s="15"/>
      <c r="B325" s="16"/>
      <c r="C325" s="17">
        <v>36911</v>
      </c>
      <c r="D325" s="17">
        <v>37276</v>
      </c>
      <c r="E325" s="17">
        <v>37641</v>
      </c>
      <c r="F325" s="17">
        <v>38006</v>
      </c>
      <c r="G325" s="17">
        <v>38372</v>
      </c>
      <c r="H325" s="17">
        <v>38737</v>
      </c>
      <c r="I325" s="17">
        <v>39467</v>
      </c>
      <c r="J325" s="17">
        <v>39833</v>
      </c>
      <c r="K325" s="17">
        <v>10978</v>
      </c>
      <c r="L325" s="17">
        <v>36576</v>
      </c>
      <c r="M325" s="17">
        <v>11098</v>
      </c>
      <c r="N325" s="17">
        <v>37062</v>
      </c>
      <c r="O325" s="17">
        <v>37427</v>
      </c>
      <c r="P325" s="17">
        <v>36789</v>
      </c>
      <c r="Q325" s="17">
        <v>36850</v>
      </c>
      <c r="R325" s="17" t="s">
        <v>1</v>
      </c>
      <c r="S325" s="17" t="s">
        <v>2</v>
      </c>
      <c r="T325" s="17" t="s">
        <v>3</v>
      </c>
      <c r="U325" s="17" t="s">
        <v>4</v>
      </c>
      <c r="V325" s="17" t="s">
        <v>5</v>
      </c>
      <c r="W325" s="17" t="s">
        <v>6</v>
      </c>
      <c r="X325" s="17" t="s">
        <v>7</v>
      </c>
      <c r="Y325" s="28" t="s">
        <v>8</v>
      </c>
    </row>
    <row r="326" spans="1:25" s="2" customFormat="1" x14ac:dyDescent="0.25">
      <c r="A326" s="1"/>
      <c r="B326" s="1" t="s">
        <v>249</v>
      </c>
      <c r="C326" s="1">
        <v>5793.880000000001</v>
      </c>
      <c r="D326" s="1">
        <v>0</v>
      </c>
      <c r="E326" s="1">
        <v>89110.04</v>
      </c>
      <c r="F326" s="1">
        <v>7016.0600000000013</v>
      </c>
      <c r="G326" s="1">
        <v>34000</v>
      </c>
      <c r="H326" s="1">
        <v>22866.239999999998</v>
      </c>
      <c r="I326" s="1">
        <v>23084.729999999989</v>
      </c>
      <c r="J326" s="1">
        <v>524964.43000000017</v>
      </c>
      <c r="K326" s="1">
        <v>455204.2</v>
      </c>
      <c r="L326" s="1">
        <v>126852.2</v>
      </c>
      <c r="M326" s="1">
        <v>564277.87</v>
      </c>
      <c r="N326" s="1">
        <v>56773.26999999999</v>
      </c>
      <c r="O326" s="1">
        <v>145613.24000000002</v>
      </c>
      <c r="P326" s="1">
        <v>11000</v>
      </c>
      <c r="Q326" s="1">
        <v>314450</v>
      </c>
      <c r="R326" s="1">
        <v>87973.719999999972</v>
      </c>
      <c r="S326" s="1">
        <v>21148.600000000002</v>
      </c>
      <c r="T326" s="1">
        <v>897073.71999999986</v>
      </c>
      <c r="U326" s="1">
        <v>237773.35999999996</v>
      </c>
      <c r="V326" s="1">
        <v>170124.03999999998</v>
      </c>
      <c r="W326" s="1">
        <v>831.66000000000076</v>
      </c>
      <c r="X326" s="1">
        <v>1769.0200000000004</v>
      </c>
      <c r="Y326" s="1">
        <v>1743000</v>
      </c>
    </row>
    <row r="327" spans="1:25" x14ac:dyDescent="0.25">
      <c r="A327" s="3" t="s">
        <v>111</v>
      </c>
      <c r="B327" s="3" t="s">
        <v>250</v>
      </c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>
        <v>6381</v>
      </c>
      <c r="U327" s="3"/>
      <c r="V327" s="3"/>
      <c r="W327" s="3"/>
      <c r="X327" s="3"/>
      <c r="Y327" s="3"/>
    </row>
    <row r="328" spans="1:25" x14ac:dyDescent="0.25">
      <c r="A328" s="3" t="s">
        <v>113</v>
      </c>
      <c r="B328" s="3" t="s">
        <v>251</v>
      </c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>
        <v>15000</v>
      </c>
      <c r="U328" s="3"/>
      <c r="V328" s="3"/>
      <c r="W328" s="3"/>
      <c r="X328" s="3"/>
      <c r="Y328" s="3"/>
    </row>
    <row r="329" spans="1:25" x14ac:dyDescent="0.25">
      <c r="A329" s="3" t="s">
        <v>252</v>
      </c>
      <c r="B329" s="3" t="s">
        <v>253</v>
      </c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>
        <v>20000</v>
      </c>
      <c r="U329" s="3"/>
      <c r="V329" s="3"/>
      <c r="W329" s="3"/>
      <c r="X329" s="3"/>
      <c r="Y329" s="3"/>
    </row>
    <row r="330" spans="1:25" ht="30" x14ac:dyDescent="0.25">
      <c r="A330" s="3" t="s">
        <v>254</v>
      </c>
      <c r="B330" s="10" t="s">
        <v>255</v>
      </c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>
        <v>13999</v>
      </c>
      <c r="U330" s="3"/>
      <c r="V330" s="3"/>
      <c r="W330" s="3"/>
      <c r="X330" s="3"/>
      <c r="Y330" s="3"/>
    </row>
    <row r="331" spans="1:25" ht="30" x14ac:dyDescent="0.25">
      <c r="A331" s="3" t="s">
        <v>104</v>
      </c>
      <c r="B331" s="10" t="s">
        <v>256</v>
      </c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>
        <v>2131</v>
      </c>
      <c r="W331" s="3"/>
      <c r="X331" s="3"/>
      <c r="Y331" s="3"/>
    </row>
    <row r="332" spans="1:25" x14ac:dyDescent="0.25">
      <c r="A332" s="3"/>
      <c r="B332" s="3" t="s">
        <v>140</v>
      </c>
      <c r="C332" s="3"/>
      <c r="D332" s="3"/>
      <c r="E332" s="3"/>
      <c r="F332" s="3"/>
      <c r="G332" s="3"/>
      <c r="H332" s="3"/>
      <c r="I332" s="3"/>
      <c r="J332" s="3"/>
      <c r="K332" s="3">
        <v>891</v>
      </c>
      <c r="L332" s="3"/>
      <c r="M332" s="3"/>
      <c r="N332" s="3">
        <v>324.13</v>
      </c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x14ac:dyDescent="0.25">
      <c r="A333" s="3"/>
      <c r="B333" s="3" t="s">
        <v>140</v>
      </c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>
        <v>775</v>
      </c>
      <c r="U333" s="3"/>
      <c r="V333" s="3"/>
      <c r="W333" s="3"/>
      <c r="X333" s="3"/>
      <c r="Y333" s="3"/>
    </row>
    <row r="334" spans="1:25" ht="30" x14ac:dyDescent="0.25">
      <c r="A334" s="3" t="s">
        <v>142</v>
      </c>
      <c r="B334" s="10" t="s">
        <v>257</v>
      </c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>
        <v>1330</v>
      </c>
      <c r="U334" s="3"/>
      <c r="V334" s="3"/>
      <c r="W334" s="3"/>
      <c r="X334" s="3"/>
      <c r="Y334" s="3"/>
    </row>
    <row r="335" spans="1:25" x14ac:dyDescent="0.25">
      <c r="A335" s="3" t="s">
        <v>16</v>
      </c>
      <c r="B335" s="3" t="s">
        <v>211</v>
      </c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>
        <v>639</v>
      </c>
      <c r="O335" s="3"/>
      <c r="P335" s="3"/>
      <c r="Q335" s="3"/>
      <c r="R335" s="3"/>
      <c r="S335" s="3"/>
      <c r="T335" s="3"/>
      <c r="U335" s="3"/>
      <c r="V335" s="3">
        <v>4123</v>
      </c>
      <c r="W335" s="3"/>
      <c r="X335" s="3"/>
      <c r="Y335" s="3"/>
    </row>
    <row r="336" spans="1:25" s="2" customFormat="1" ht="15.75" thickBot="1" x14ac:dyDescent="0.3">
      <c r="A336" s="1"/>
      <c r="B336" s="1" t="s">
        <v>258</v>
      </c>
      <c r="C336" s="1">
        <v>5793.880000000001</v>
      </c>
      <c r="D336" s="1">
        <v>0</v>
      </c>
      <c r="E336" s="1">
        <v>89110.04</v>
      </c>
      <c r="F336" s="1">
        <v>7016.0600000000013</v>
      </c>
      <c r="G336" s="1">
        <v>34000</v>
      </c>
      <c r="H336" s="1">
        <v>22866.239999999998</v>
      </c>
      <c r="I336" s="1">
        <v>23084.729999999989</v>
      </c>
      <c r="J336" s="1">
        <v>524964.43000000017</v>
      </c>
      <c r="K336" s="1">
        <f>K326-K332</f>
        <v>454313.2</v>
      </c>
      <c r="L336" s="1">
        <v>126852.2</v>
      </c>
      <c r="M336" s="1">
        <v>564277.87</v>
      </c>
      <c r="N336" s="1">
        <f>N326-N332-N335</f>
        <v>55810.139999999992</v>
      </c>
      <c r="O336" s="1">
        <v>145613.24000000002</v>
      </c>
      <c r="P336" s="1">
        <v>11000</v>
      </c>
      <c r="Q336" s="1">
        <v>314450</v>
      </c>
      <c r="R336" s="1">
        <v>87973.719999999972</v>
      </c>
      <c r="S336" s="1">
        <v>21148.600000000002</v>
      </c>
      <c r="T336" s="1">
        <f>T326-T327-T328-T329-T330-T333-T334</f>
        <v>839588.71999999986</v>
      </c>
      <c r="U336" s="1">
        <v>237773.35999999996</v>
      </c>
      <c r="V336" s="1">
        <f>V326-V331-V335</f>
        <v>163870.03999999998</v>
      </c>
      <c r="W336" s="1">
        <v>831.66000000000076</v>
      </c>
      <c r="X336" s="1">
        <v>1769.0200000000004</v>
      </c>
      <c r="Y336" s="1">
        <v>1743000</v>
      </c>
    </row>
    <row r="337" spans="1:25" s="25" customFormat="1" ht="15.75" thickBot="1" x14ac:dyDescent="0.3">
      <c r="A337" s="15"/>
      <c r="B337" s="16"/>
      <c r="C337" s="17">
        <v>36911</v>
      </c>
      <c r="D337" s="17">
        <v>37276</v>
      </c>
      <c r="E337" s="17">
        <v>37641</v>
      </c>
      <c r="F337" s="17">
        <v>38006</v>
      </c>
      <c r="G337" s="17">
        <v>38372</v>
      </c>
      <c r="H337" s="17">
        <v>38737</v>
      </c>
      <c r="I337" s="17">
        <v>39467</v>
      </c>
      <c r="J337" s="17">
        <v>39833</v>
      </c>
      <c r="K337" s="17">
        <v>10978</v>
      </c>
      <c r="L337" s="17">
        <v>36576</v>
      </c>
      <c r="M337" s="17">
        <v>11098</v>
      </c>
      <c r="N337" s="17">
        <v>37062</v>
      </c>
      <c r="O337" s="17">
        <v>37427</v>
      </c>
      <c r="P337" s="17">
        <v>36789</v>
      </c>
      <c r="Q337" s="17">
        <v>36850</v>
      </c>
      <c r="R337" s="17" t="s">
        <v>1</v>
      </c>
      <c r="S337" s="17" t="s">
        <v>2</v>
      </c>
      <c r="T337" s="17" t="s">
        <v>3</v>
      </c>
      <c r="U337" s="17" t="s">
        <v>4</v>
      </c>
      <c r="V337" s="17" t="s">
        <v>5</v>
      </c>
      <c r="W337" s="17" t="s">
        <v>6</v>
      </c>
      <c r="X337" s="17" t="s">
        <v>7</v>
      </c>
      <c r="Y337" s="28" t="s">
        <v>8</v>
      </c>
    </row>
    <row r="338" spans="1:25" s="2" customFormat="1" x14ac:dyDescent="0.25">
      <c r="A338" s="13"/>
      <c r="B338" s="13" t="s">
        <v>258</v>
      </c>
      <c r="C338" s="13">
        <v>5793.880000000001</v>
      </c>
      <c r="D338" s="13">
        <v>0</v>
      </c>
      <c r="E338" s="13">
        <v>89110.04</v>
      </c>
      <c r="F338" s="13">
        <v>7016.0600000000013</v>
      </c>
      <c r="G338" s="13">
        <v>34000</v>
      </c>
      <c r="H338" s="13">
        <v>22866.239999999998</v>
      </c>
      <c r="I338" s="13">
        <v>23084.729999999989</v>
      </c>
      <c r="J338" s="13">
        <v>524964.43000000017</v>
      </c>
      <c r="K338" s="13">
        <v>454313.2</v>
      </c>
      <c r="L338" s="13">
        <v>126852.2</v>
      </c>
      <c r="M338" s="13">
        <v>564277.87</v>
      </c>
      <c r="N338" s="13">
        <v>55810.139999999992</v>
      </c>
      <c r="O338" s="13">
        <v>145613.24000000002</v>
      </c>
      <c r="P338" s="13">
        <v>11000</v>
      </c>
      <c r="Q338" s="13">
        <v>314450</v>
      </c>
      <c r="R338" s="13">
        <v>87973.719999999972</v>
      </c>
      <c r="S338" s="13">
        <v>21148.600000000002</v>
      </c>
      <c r="T338" s="13">
        <v>839588.71999999986</v>
      </c>
      <c r="U338" s="13">
        <v>237773.35999999996</v>
      </c>
      <c r="V338" s="13">
        <v>163870.03999999998</v>
      </c>
      <c r="W338" s="13">
        <v>831.66000000000076</v>
      </c>
      <c r="X338" s="13">
        <v>1769.0200000000004</v>
      </c>
      <c r="Y338" s="13">
        <v>1743000</v>
      </c>
    </row>
    <row r="339" spans="1:25" x14ac:dyDescent="0.25">
      <c r="A339" s="3" t="s">
        <v>142</v>
      </c>
      <c r="B339" s="3" t="s">
        <v>211</v>
      </c>
      <c r="C339" s="3"/>
      <c r="D339" s="3"/>
      <c r="E339" s="3"/>
      <c r="F339" s="3"/>
      <c r="G339" s="3"/>
      <c r="H339" s="3"/>
      <c r="I339" s="3"/>
      <c r="J339" s="3">
        <v>600</v>
      </c>
      <c r="K339" s="3"/>
      <c r="L339" s="3"/>
      <c r="M339" s="3"/>
      <c r="N339" s="3">
        <v>315</v>
      </c>
      <c r="O339" s="3"/>
      <c r="P339" s="3"/>
      <c r="Q339" s="3"/>
      <c r="R339" s="3"/>
      <c r="S339" s="3"/>
      <c r="T339" s="3"/>
      <c r="U339" s="3"/>
      <c r="V339" s="3">
        <v>4000</v>
      </c>
      <c r="W339" s="3"/>
      <c r="X339" s="3"/>
      <c r="Y339" s="3"/>
    </row>
    <row r="340" spans="1:25" x14ac:dyDescent="0.25">
      <c r="A340" s="3" t="s">
        <v>259</v>
      </c>
      <c r="B340" s="3" t="s">
        <v>260</v>
      </c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7">
        <v>936</v>
      </c>
      <c r="W340" s="3"/>
      <c r="X340" s="3"/>
      <c r="Y340" s="3"/>
    </row>
    <row r="341" spans="1:25" x14ac:dyDescent="0.25">
      <c r="A341" s="3" t="s">
        <v>11</v>
      </c>
      <c r="B341" s="3" t="s">
        <v>12</v>
      </c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>
        <v>7330.33</v>
      </c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x14ac:dyDescent="0.25">
      <c r="A342" s="3" t="s">
        <v>51</v>
      </c>
      <c r="B342" s="3" t="s">
        <v>261</v>
      </c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>
        <v>4365</v>
      </c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x14ac:dyDescent="0.25">
      <c r="A343" s="3" t="s">
        <v>56</v>
      </c>
      <c r="B343" s="3" t="s">
        <v>57</v>
      </c>
      <c r="C343" s="3"/>
      <c r="D343" s="3"/>
      <c r="E343" s="3"/>
      <c r="F343" s="3"/>
      <c r="G343" s="3"/>
      <c r="H343" s="3"/>
      <c r="I343" s="3">
        <v>1090.44</v>
      </c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x14ac:dyDescent="0.25">
      <c r="A344" s="3" t="s">
        <v>11</v>
      </c>
      <c r="B344" s="3" t="s">
        <v>152</v>
      </c>
      <c r="C344" s="3"/>
      <c r="D344" s="3"/>
      <c r="E344" s="3"/>
      <c r="F344" s="3"/>
      <c r="G344" s="3"/>
      <c r="H344" s="3"/>
      <c r="I344" s="3"/>
      <c r="J344" s="3"/>
      <c r="K344" s="3">
        <v>173.97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x14ac:dyDescent="0.25">
      <c r="A345" s="3" t="s">
        <v>20</v>
      </c>
      <c r="B345" s="3" t="s">
        <v>262</v>
      </c>
      <c r="C345" s="3"/>
      <c r="D345" s="3"/>
      <c r="E345" s="3"/>
      <c r="F345" s="3"/>
      <c r="G345" s="3"/>
      <c r="H345" s="3">
        <v>64</v>
      </c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x14ac:dyDescent="0.25">
      <c r="A346" s="3" t="s">
        <v>22</v>
      </c>
      <c r="B346" s="3" t="s">
        <v>152</v>
      </c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>
        <v>169.9</v>
      </c>
      <c r="U346" s="3"/>
      <c r="V346" s="3"/>
      <c r="W346" s="3"/>
      <c r="X346" s="3"/>
      <c r="Y346" s="3"/>
    </row>
    <row r="347" spans="1:25" x14ac:dyDescent="0.25">
      <c r="A347" s="3" t="s">
        <v>263</v>
      </c>
      <c r="B347" s="3" t="s">
        <v>264</v>
      </c>
      <c r="C347" s="3"/>
      <c r="D347" s="3"/>
      <c r="E347" s="3"/>
      <c r="F347" s="3"/>
      <c r="G347" s="3"/>
      <c r="H347" s="3"/>
      <c r="I347" s="3"/>
      <c r="J347" s="3">
        <v>2100</v>
      </c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x14ac:dyDescent="0.25">
      <c r="A348" s="3"/>
      <c r="B348" s="3" t="s">
        <v>140</v>
      </c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>
        <v>70</v>
      </c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x14ac:dyDescent="0.25">
      <c r="A349" s="3"/>
      <c r="B349" s="3" t="s">
        <v>140</v>
      </c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>
        <v>22</v>
      </c>
      <c r="U349" s="3"/>
      <c r="V349" s="3"/>
      <c r="W349" s="3"/>
      <c r="X349" s="3"/>
      <c r="Y349" s="3"/>
    </row>
    <row r="350" spans="1:25" x14ac:dyDescent="0.25">
      <c r="A350" s="3" t="s">
        <v>16</v>
      </c>
      <c r="B350" s="3" t="s">
        <v>45</v>
      </c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>
        <v>8041</v>
      </c>
      <c r="W350" s="3"/>
      <c r="X350" s="3"/>
      <c r="Y350" s="3"/>
    </row>
    <row r="351" spans="1:25" x14ac:dyDescent="0.25">
      <c r="A351" s="3" t="s">
        <v>142</v>
      </c>
      <c r="B351" s="3" t="s">
        <v>211</v>
      </c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>
        <v>452</v>
      </c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s="2" customFormat="1" x14ac:dyDescent="0.25">
      <c r="A352" s="1"/>
      <c r="B352" s="1" t="s">
        <v>265</v>
      </c>
      <c r="C352" s="1">
        <v>5793.880000000001</v>
      </c>
      <c r="D352" s="1">
        <v>0</v>
      </c>
      <c r="E352" s="1">
        <v>89110.04</v>
      </c>
      <c r="F352" s="1">
        <v>7016.0600000000013</v>
      </c>
      <c r="G352" s="1">
        <v>34000</v>
      </c>
      <c r="H352" s="1">
        <f>H338-H345</f>
        <v>22802.239999999998</v>
      </c>
      <c r="I352" s="1">
        <f>I338-I343</f>
        <v>21994.28999999999</v>
      </c>
      <c r="J352" s="1">
        <f>J338-J339-J347</f>
        <v>522264.43000000017</v>
      </c>
      <c r="K352" s="1">
        <f>K338-K344</f>
        <v>454139.23000000004</v>
      </c>
      <c r="L352" s="1">
        <v>126852.2</v>
      </c>
      <c r="M352" s="1">
        <f>M338-M341</f>
        <v>556947.54</v>
      </c>
      <c r="N352" s="1">
        <f>N338-N339-N342-N348-N351</f>
        <v>50608.139999999992</v>
      </c>
      <c r="O352" s="1">
        <v>145613.24000000002</v>
      </c>
      <c r="P352" s="1">
        <v>11000</v>
      </c>
      <c r="Q352" s="1">
        <v>314450</v>
      </c>
      <c r="R352" s="1">
        <v>87973.719999999972</v>
      </c>
      <c r="S352" s="1">
        <v>21148.600000000002</v>
      </c>
      <c r="T352" s="1">
        <f>T338-T346-T349</f>
        <v>839396.81999999983</v>
      </c>
      <c r="U352" s="1">
        <v>237773.35999999996</v>
      </c>
      <c r="V352" s="1">
        <f>V338-V339-V340-V350</f>
        <v>150893.03999999998</v>
      </c>
      <c r="W352" s="1">
        <v>831.66000000000076</v>
      </c>
      <c r="X352" s="1">
        <v>1769.0200000000004</v>
      </c>
      <c r="Y352" s="1">
        <v>1743000</v>
      </c>
    </row>
    <row r="353" spans="1:25" x14ac:dyDescent="0.25">
      <c r="A353" s="3"/>
      <c r="B353" s="3" t="s">
        <v>135</v>
      </c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>
        <v>142.22999999999999</v>
      </c>
      <c r="O353" s="3"/>
      <c r="P353" s="3"/>
      <c r="Q353" s="3"/>
      <c r="R353" s="3"/>
      <c r="S353" s="3"/>
      <c r="T353" s="3"/>
      <c r="U353" s="3"/>
      <c r="V353" s="3">
        <v>940</v>
      </c>
      <c r="W353" s="3"/>
      <c r="X353" s="3"/>
      <c r="Y353" s="3"/>
    </row>
    <row r="354" spans="1:25" s="2" customFormat="1" x14ac:dyDescent="0.25">
      <c r="A354" s="1"/>
      <c r="B354" s="1" t="s">
        <v>265</v>
      </c>
      <c r="C354" s="1">
        <v>5793.880000000001</v>
      </c>
      <c r="D354" s="1">
        <v>0</v>
      </c>
      <c r="E354" s="1">
        <v>89110.04</v>
      </c>
      <c r="F354" s="1">
        <v>7016.0600000000013</v>
      </c>
      <c r="G354" s="1">
        <v>34000</v>
      </c>
      <c r="H354" s="1">
        <v>22802.239999999998</v>
      </c>
      <c r="I354" s="1">
        <v>21994.28999999999</v>
      </c>
      <c r="J354" s="1">
        <v>522264.43000000017</v>
      </c>
      <c r="K354" s="1">
        <v>454139.23000000004</v>
      </c>
      <c r="L354" s="1">
        <v>126852.2</v>
      </c>
      <c r="M354" s="1">
        <v>556947.54</v>
      </c>
      <c r="N354" s="1">
        <f>N352+N353</f>
        <v>50750.369999999995</v>
      </c>
      <c r="O354" s="1">
        <v>145613.24000000002</v>
      </c>
      <c r="P354" s="1">
        <v>11000</v>
      </c>
      <c r="Q354" s="1">
        <v>314450</v>
      </c>
      <c r="R354" s="1">
        <v>87973.719999999972</v>
      </c>
      <c r="S354" s="1">
        <v>21148.600000000002</v>
      </c>
      <c r="T354" s="1">
        <v>839396.81999999983</v>
      </c>
      <c r="U354" s="1">
        <v>237773.35999999996</v>
      </c>
      <c r="V354" s="1">
        <f>V352+V353</f>
        <v>151833.03999999998</v>
      </c>
      <c r="W354" s="1">
        <v>831.66000000000076</v>
      </c>
      <c r="X354" s="1">
        <v>1769.0200000000004</v>
      </c>
      <c r="Y354" s="1">
        <v>1743000</v>
      </c>
    </row>
    <row r="355" spans="1:25" x14ac:dyDescent="0.25">
      <c r="A355" s="3" t="s">
        <v>266</v>
      </c>
      <c r="B355" s="3" t="s">
        <v>150</v>
      </c>
      <c r="C355" s="3"/>
      <c r="D355" s="3"/>
      <c r="E355" s="3"/>
      <c r="F355" s="3"/>
      <c r="G355" s="3"/>
      <c r="H355" s="3"/>
      <c r="I355" s="3"/>
      <c r="J355" s="3">
        <v>199.92</v>
      </c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x14ac:dyDescent="0.25">
      <c r="A356" s="3" t="s">
        <v>267</v>
      </c>
      <c r="B356" s="3" t="s">
        <v>127</v>
      </c>
      <c r="C356" s="3">
        <v>719.94</v>
      </c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x14ac:dyDescent="0.25">
      <c r="A357" s="3" t="s">
        <v>268</v>
      </c>
      <c r="B357" s="3" t="s">
        <v>269</v>
      </c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>
        <v>289.99</v>
      </c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x14ac:dyDescent="0.25">
      <c r="A358" s="3" t="s">
        <v>270</v>
      </c>
      <c r="B358" s="3" t="s">
        <v>271</v>
      </c>
      <c r="C358" s="3"/>
      <c r="D358" s="3"/>
      <c r="E358" s="3"/>
      <c r="F358" s="3"/>
      <c r="G358" s="3"/>
      <c r="H358" s="3"/>
      <c r="I358" s="3"/>
      <c r="J358" s="3"/>
      <c r="K358" s="3">
        <v>2509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x14ac:dyDescent="0.25">
      <c r="A359" s="3" t="s">
        <v>272</v>
      </c>
      <c r="B359" s="3" t="s">
        <v>273</v>
      </c>
      <c r="C359" s="3"/>
      <c r="D359" s="3"/>
      <c r="E359" s="3"/>
      <c r="F359" s="3"/>
      <c r="G359" s="3"/>
      <c r="H359" s="3"/>
      <c r="I359" s="3"/>
      <c r="J359" s="3">
        <v>18000</v>
      </c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x14ac:dyDescent="0.25">
      <c r="A360" s="3" t="s">
        <v>274</v>
      </c>
      <c r="B360" s="3" t="s">
        <v>275</v>
      </c>
      <c r="C360" s="3"/>
      <c r="D360" s="3"/>
      <c r="E360" s="3"/>
      <c r="F360" s="3"/>
      <c r="G360" s="3"/>
      <c r="H360" s="3"/>
      <c r="I360" s="3"/>
      <c r="J360" s="3"/>
      <c r="K360" s="3">
        <v>103.44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x14ac:dyDescent="0.25">
      <c r="A361" s="3" t="s">
        <v>51</v>
      </c>
      <c r="B361" s="3" t="s">
        <v>276</v>
      </c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>
        <v>3404</v>
      </c>
      <c r="U361" s="3"/>
      <c r="V361" s="3"/>
      <c r="W361" s="3"/>
      <c r="X361" s="3"/>
      <c r="Y361" s="3"/>
    </row>
    <row r="362" spans="1:25" ht="30" x14ac:dyDescent="0.25">
      <c r="A362" s="3" t="s">
        <v>162</v>
      </c>
      <c r="B362" s="10" t="s">
        <v>277</v>
      </c>
      <c r="C362" s="3"/>
      <c r="D362" s="3"/>
      <c r="E362" s="3"/>
      <c r="F362" s="3"/>
      <c r="G362" s="3"/>
      <c r="H362" s="3"/>
      <c r="I362" s="3"/>
      <c r="J362" s="3"/>
      <c r="K362" s="3">
        <v>1320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x14ac:dyDescent="0.25">
      <c r="A363" s="3" t="s">
        <v>158</v>
      </c>
      <c r="B363" s="3" t="s">
        <v>278</v>
      </c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>
        <v>600.12</v>
      </c>
      <c r="T363" s="3"/>
      <c r="U363" s="3"/>
      <c r="V363" s="3"/>
      <c r="W363" s="3"/>
      <c r="X363" s="3"/>
      <c r="Y363" s="3"/>
    </row>
    <row r="364" spans="1:25" x14ac:dyDescent="0.25">
      <c r="A364" s="3"/>
      <c r="B364" s="3" t="s">
        <v>279</v>
      </c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>
        <v>70</v>
      </c>
      <c r="U364" s="3"/>
      <c r="V364" s="3"/>
      <c r="W364" s="3"/>
      <c r="X364" s="3"/>
      <c r="Y364" s="3"/>
    </row>
    <row r="365" spans="1:25" x14ac:dyDescent="0.25">
      <c r="A365" s="3"/>
      <c r="B365" s="3" t="s">
        <v>279</v>
      </c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>
        <v>14.14</v>
      </c>
      <c r="U365" s="3"/>
      <c r="V365" s="3"/>
      <c r="W365" s="3"/>
      <c r="X365" s="3"/>
      <c r="Y365" s="3"/>
    </row>
    <row r="366" spans="1:25" x14ac:dyDescent="0.25">
      <c r="A366" s="3"/>
      <c r="B366" s="3" t="s">
        <v>279</v>
      </c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>
        <v>105.88</v>
      </c>
      <c r="U366" s="3"/>
      <c r="V366" s="3"/>
      <c r="W366" s="3"/>
      <c r="X366" s="3"/>
      <c r="Y366" s="3"/>
    </row>
    <row r="367" spans="1:25" x14ac:dyDescent="0.25">
      <c r="A367" s="3"/>
      <c r="B367" s="3" t="s">
        <v>280</v>
      </c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>
        <v>1845</v>
      </c>
      <c r="U367" s="3"/>
      <c r="V367" s="3"/>
      <c r="W367" s="3"/>
      <c r="X367" s="3"/>
      <c r="Y367" s="3"/>
    </row>
    <row r="368" spans="1:25" x14ac:dyDescent="0.25">
      <c r="A368" s="3"/>
      <c r="B368" s="3" t="s">
        <v>65</v>
      </c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>
        <v>3982.86</v>
      </c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x14ac:dyDescent="0.25">
      <c r="A369" s="3"/>
      <c r="B369" s="3" t="s">
        <v>65</v>
      </c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>
        <v>2172.7199999999998</v>
      </c>
      <c r="U369" s="3"/>
      <c r="V369" s="3"/>
      <c r="W369" s="3"/>
      <c r="X369" s="3"/>
      <c r="Y369" s="3"/>
    </row>
    <row r="370" spans="1:25" s="2" customFormat="1" x14ac:dyDescent="0.25">
      <c r="A370" s="1"/>
      <c r="B370" s="1" t="s">
        <v>281</v>
      </c>
      <c r="C370" s="1">
        <f>C354-C356</f>
        <v>5073.9400000000005</v>
      </c>
      <c r="D370" s="1">
        <v>0</v>
      </c>
      <c r="E370" s="1">
        <v>89110.04</v>
      </c>
      <c r="F370" s="1">
        <v>7016.0600000000013</v>
      </c>
      <c r="G370" s="1">
        <v>34000</v>
      </c>
      <c r="H370" s="1">
        <v>22802.239999999998</v>
      </c>
      <c r="I370" s="1">
        <v>21994.28999999999</v>
      </c>
      <c r="J370" s="1">
        <f>J354-J355-J359</f>
        <v>504064.51000000018</v>
      </c>
      <c r="K370" s="1">
        <f>K354-K358-K360-K362</f>
        <v>450206.79000000004</v>
      </c>
      <c r="L370" s="1">
        <v>126852.2</v>
      </c>
      <c r="M370" s="1">
        <f>M354-M357</f>
        <v>556657.55000000005</v>
      </c>
      <c r="N370" s="1">
        <f>N354-N368</f>
        <v>46767.509999999995</v>
      </c>
      <c r="O370" s="1">
        <v>145613.24000000002</v>
      </c>
      <c r="P370" s="1">
        <v>11000</v>
      </c>
      <c r="Q370" s="1">
        <v>314450</v>
      </c>
      <c r="R370" s="1">
        <v>87973.719999999972</v>
      </c>
      <c r="S370" s="1">
        <f>S354-S363</f>
        <v>20548.480000000003</v>
      </c>
      <c r="T370" s="1">
        <f>T354-T361-T364-T365-T366-T367-T369</f>
        <v>831785.07999999984</v>
      </c>
      <c r="U370" s="1">
        <v>237773.35999999996</v>
      </c>
      <c r="V370" s="1">
        <v>151833.03999999998</v>
      </c>
      <c r="W370" s="1">
        <v>831.66000000000076</v>
      </c>
      <c r="X370" s="1">
        <v>1769.0200000000004</v>
      </c>
      <c r="Y370" s="1">
        <v>1743000</v>
      </c>
    </row>
    <row r="371" spans="1:25" x14ac:dyDescent="0.25">
      <c r="A371" s="3"/>
      <c r="B371" s="3" t="s">
        <v>135</v>
      </c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>
        <v>69</v>
      </c>
      <c r="U371" s="3"/>
      <c r="V371" s="3"/>
      <c r="W371" s="3"/>
      <c r="X371" s="3"/>
      <c r="Y371" s="3"/>
    </row>
    <row r="372" spans="1:25" s="2" customFormat="1" ht="15.75" thickBot="1" x14ac:dyDescent="0.3">
      <c r="A372" s="1"/>
      <c r="B372" s="1" t="s">
        <v>281</v>
      </c>
      <c r="C372" s="1">
        <v>5073.9400000000005</v>
      </c>
      <c r="D372" s="1">
        <v>0</v>
      </c>
      <c r="E372" s="1">
        <v>89110.04</v>
      </c>
      <c r="F372" s="1">
        <v>7016.0600000000013</v>
      </c>
      <c r="G372" s="1">
        <v>34000</v>
      </c>
      <c r="H372" s="1">
        <v>22802.239999999998</v>
      </c>
      <c r="I372" s="1">
        <v>21994.28999999999</v>
      </c>
      <c r="J372" s="1">
        <v>504064.51000000018</v>
      </c>
      <c r="K372" s="1">
        <v>450206.79000000004</v>
      </c>
      <c r="L372" s="1">
        <v>126852.2</v>
      </c>
      <c r="M372" s="1">
        <v>556657.55000000005</v>
      </c>
      <c r="N372" s="1">
        <v>46767.509999999995</v>
      </c>
      <c r="O372" s="1">
        <v>145613.24000000002</v>
      </c>
      <c r="P372" s="1">
        <v>11000</v>
      </c>
      <c r="Q372" s="1">
        <v>314450</v>
      </c>
      <c r="R372" s="1">
        <v>87973.719999999972</v>
      </c>
      <c r="S372" s="1">
        <v>20548.480000000003</v>
      </c>
      <c r="T372" s="1">
        <f>T370+T371</f>
        <v>831854.07999999984</v>
      </c>
      <c r="U372" s="1">
        <v>237773.35999999996</v>
      </c>
      <c r="V372" s="1">
        <v>151833.03999999998</v>
      </c>
      <c r="W372" s="1">
        <v>831.66000000000076</v>
      </c>
      <c r="X372" s="1">
        <v>1769.0200000000004</v>
      </c>
      <c r="Y372" s="1">
        <v>1743000</v>
      </c>
    </row>
    <row r="373" spans="1:25" s="25" customFormat="1" ht="15.75" thickBot="1" x14ac:dyDescent="0.3">
      <c r="A373" s="15"/>
      <c r="B373" s="16"/>
      <c r="C373" s="17">
        <v>36911</v>
      </c>
      <c r="D373" s="17">
        <v>37276</v>
      </c>
      <c r="E373" s="17">
        <v>37641</v>
      </c>
      <c r="F373" s="17">
        <v>38006</v>
      </c>
      <c r="G373" s="17">
        <v>38372</v>
      </c>
      <c r="H373" s="17">
        <v>38737</v>
      </c>
      <c r="I373" s="17">
        <v>39467</v>
      </c>
      <c r="J373" s="17">
        <v>39833</v>
      </c>
      <c r="K373" s="17">
        <v>10978</v>
      </c>
      <c r="L373" s="17">
        <v>36576</v>
      </c>
      <c r="M373" s="17">
        <v>11098</v>
      </c>
      <c r="N373" s="17">
        <v>37062</v>
      </c>
      <c r="O373" s="17">
        <v>37427</v>
      </c>
      <c r="P373" s="17">
        <v>36789</v>
      </c>
      <c r="Q373" s="17">
        <v>36850</v>
      </c>
      <c r="R373" s="17" t="s">
        <v>1</v>
      </c>
      <c r="S373" s="17" t="s">
        <v>2</v>
      </c>
      <c r="T373" s="17" t="s">
        <v>3</v>
      </c>
      <c r="U373" s="17" t="s">
        <v>4</v>
      </c>
      <c r="V373" s="17" t="s">
        <v>5</v>
      </c>
      <c r="W373" s="17" t="s">
        <v>6</v>
      </c>
      <c r="X373" s="17" t="s">
        <v>7</v>
      </c>
      <c r="Y373" s="28" t="s">
        <v>8</v>
      </c>
    </row>
    <row r="374" spans="1:25" s="2" customFormat="1" x14ac:dyDescent="0.25">
      <c r="A374" s="1"/>
      <c r="B374" s="1" t="s">
        <v>281</v>
      </c>
      <c r="C374" s="1">
        <v>5073.9400000000005</v>
      </c>
      <c r="D374" s="1">
        <v>0</v>
      </c>
      <c r="E374" s="1">
        <v>89110.04</v>
      </c>
      <c r="F374" s="1">
        <v>7016.0600000000013</v>
      </c>
      <c r="G374" s="1">
        <v>34000</v>
      </c>
      <c r="H374" s="1">
        <v>22802.239999999998</v>
      </c>
      <c r="I374" s="1">
        <v>21994.28999999999</v>
      </c>
      <c r="J374" s="1">
        <v>504064.51000000018</v>
      </c>
      <c r="K374" s="1">
        <v>450206.79000000004</v>
      </c>
      <c r="L374" s="1">
        <v>126852.2</v>
      </c>
      <c r="M374" s="1">
        <v>556657.55000000005</v>
      </c>
      <c r="N374" s="1">
        <v>46767.509999999995</v>
      </c>
      <c r="O374" s="1">
        <v>145613.24000000002</v>
      </c>
      <c r="P374" s="1">
        <v>11000</v>
      </c>
      <c r="Q374" s="1">
        <v>314450</v>
      </c>
      <c r="R374" s="1">
        <v>87973.719999999972</v>
      </c>
      <c r="S374" s="1">
        <v>20548.480000000003</v>
      </c>
      <c r="T374" s="1">
        <v>831854.07999999984</v>
      </c>
      <c r="U374" s="1">
        <v>237773.35999999996</v>
      </c>
      <c r="V374" s="1">
        <v>151833.03999999998</v>
      </c>
      <c r="W374" s="1">
        <v>831.66000000000076</v>
      </c>
      <c r="X374" s="1">
        <v>1769.0200000000004</v>
      </c>
      <c r="Y374" s="1">
        <v>1743000</v>
      </c>
    </row>
    <row r="375" spans="1:25" ht="30" x14ac:dyDescent="0.25">
      <c r="A375" s="3"/>
      <c r="B375" s="10" t="s">
        <v>118</v>
      </c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>
        <v>41.79</v>
      </c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30" x14ac:dyDescent="0.25">
      <c r="A376" s="3"/>
      <c r="B376" s="10" t="s">
        <v>118</v>
      </c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>
        <v>41.79</v>
      </c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30" x14ac:dyDescent="0.25">
      <c r="A377" s="3"/>
      <c r="B377" s="10" t="s">
        <v>118</v>
      </c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>
        <v>41.79</v>
      </c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30" x14ac:dyDescent="0.25">
      <c r="A378" s="3"/>
      <c r="B378" s="10" t="s">
        <v>118</v>
      </c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>
        <v>41.79</v>
      </c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x14ac:dyDescent="0.25">
      <c r="A379" s="3" t="s">
        <v>142</v>
      </c>
      <c r="B379" s="3" t="s">
        <v>28</v>
      </c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>
        <v>315</v>
      </c>
      <c r="O379" s="3"/>
      <c r="P379" s="3"/>
      <c r="Q379" s="3"/>
      <c r="R379" s="3"/>
      <c r="S379" s="3"/>
      <c r="T379" s="3"/>
      <c r="U379" s="3"/>
      <c r="V379" s="3">
        <v>4600</v>
      </c>
      <c r="W379" s="3"/>
      <c r="X379" s="3"/>
      <c r="Y379" s="3"/>
    </row>
    <row r="380" spans="1:25" x14ac:dyDescent="0.25">
      <c r="A380" s="3"/>
      <c r="B380" s="3" t="s">
        <v>65</v>
      </c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>
        <v>19.309999999999999</v>
      </c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x14ac:dyDescent="0.25">
      <c r="A381" s="3"/>
      <c r="B381" s="3" t="s">
        <v>335</v>
      </c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>
        <v>330</v>
      </c>
      <c r="S381" s="3"/>
      <c r="T381" s="3"/>
      <c r="U381" s="3"/>
      <c r="V381" s="3"/>
      <c r="W381" s="3"/>
      <c r="X381" s="3"/>
      <c r="Y381" s="3"/>
    </row>
    <row r="382" spans="1:25" s="2" customFormat="1" x14ac:dyDescent="0.25">
      <c r="A382" s="1"/>
      <c r="B382" s="1" t="s">
        <v>282</v>
      </c>
      <c r="C382" s="1">
        <v>5073.9400000000005</v>
      </c>
      <c r="D382" s="1">
        <v>0</v>
      </c>
      <c r="E382" s="1">
        <v>89110.04</v>
      </c>
      <c r="F382" s="1">
        <v>7016.0600000000013</v>
      </c>
      <c r="G382" s="1">
        <v>34000</v>
      </c>
      <c r="H382" s="1">
        <v>22802.239999999998</v>
      </c>
      <c r="I382" s="1">
        <v>21994.28999999999</v>
      </c>
      <c r="J382" s="1">
        <v>504064.51000000018</v>
      </c>
      <c r="K382" s="1">
        <v>450206.79000000004</v>
      </c>
      <c r="L382" s="1">
        <v>126852.2</v>
      </c>
      <c r="M382" s="1">
        <v>556657.55000000005</v>
      </c>
      <c r="N382" s="1">
        <f>N374-N379-N380</f>
        <v>46433.2</v>
      </c>
      <c r="O382" s="1">
        <f>O374-O375-O376-O377-O378</f>
        <v>145446.07999999999</v>
      </c>
      <c r="P382" s="1">
        <v>11000</v>
      </c>
      <c r="Q382" s="1">
        <v>314450</v>
      </c>
      <c r="R382" s="1">
        <f>R374+R381</f>
        <v>88303.719999999972</v>
      </c>
      <c r="S382" s="1">
        <v>20548.480000000003</v>
      </c>
      <c r="T382" s="1">
        <v>831854.07999999984</v>
      </c>
      <c r="U382" s="1">
        <v>237773.35999999996</v>
      </c>
      <c r="V382" s="1">
        <f>V374-V379</f>
        <v>147233.03999999998</v>
      </c>
      <c r="W382" s="1">
        <v>831.66000000000076</v>
      </c>
      <c r="X382" s="1">
        <v>1769.0200000000004</v>
      </c>
      <c r="Y382" s="1">
        <v>1743000</v>
      </c>
    </row>
    <row r="383" spans="1:25" x14ac:dyDescent="0.25">
      <c r="A383" s="3"/>
      <c r="B383" s="3" t="s">
        <v>135</v>
      </c>
      <c r="C383" s="3"/>
      <c r="D383" s="3"/>
      <c r="E383" s="3"/>
      <c r="F383" s="3"/>
      <c r="G383" s="3"/>
      <c r="H383" s="3"/>
      <c r="I383" s="3"/>
      <c r="J383" s="3">
        <v>600</v>
      </c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>
        <v>450</v>
      </c>
      <c r="W383" s="3"/>
      <c r="X383" s="3"/>
      <c r="Y383" s="3"/>
    </row>
    <row r="384" spans="1:25" s="2" customFormat="1" ht="15.75" thickBot="1" x14ac:dyDescent="0.3">
      <c r="A384" s="1"/>
      <c r="B384" s="1" t="s">
        <v>282</v>
      </c>
      <c r="C384" s="1">
        <v>5073.9400000000005</v>
      </c>
      <c r="D384" s="1">
        <v>0</v>
      </c>
      <c r="E384" s="1">
        <v>89110.04</v>
      </c>
      <c r="F384" s="1">
        <v>7016.0600000000013</v>
      </c>
      <c r="G384" s="1">
        <v>34000</v>
      </c>
      <c r="H384" s="1">
        <v>22802.239999999998</v>
      </c>
      <c r="I384" s="1">
        <v>21994.28999999999</v>
      </c>
      <c r="J384" s="1">
        <f>J382+J383</f>
        <v>504664.51000000018</v>
      </c>
      <c r="K384" s="1">
        <v>450206.79000000004</v>
      </c>
      <c r="L384" s="1">
        <v>126852.2</v>
      </c>
      <c r="M384" s="1">
        <v>556657.55000000005</v>
      </c>
      <c r="N384" s="1">
        <v>46433.2</v>
      </c>
      <c r="O384" s="1">
        <v>145446.07999999999</v>
      </c>
      <c r="P384" s="1">
        <v>11000</v>
      </c>
      <c r="Q384" s="1">
        <v>314450</v>
      </c>
      <c r="R384" s="1">
        <v>88303.719999999972</v>
      </c>
      <c r="S384" s="1">
        <v>20548.480000000003</v>
      </c>
      <c r="T384" s="1">
        <v>831854.07999999984</v>
      </c>
      <c r="U384" s="1">
        <v>237773.35999999996</v>
      </c>
      <c r="V384" s="1">
        <f>V382+V383</f>
        <v>147683.03999999998</v>
      </c>
      <c r="W384" s="1">
        <v>831.66000000000076</v>
      </c>
      <c r="X384" s="1">
        <v>1769.0200000000004</v>
      </c>
      <c r="Y384" s="1">
        <v>1743000</v>
      </c>
    </row>
    <row r="385" spans="1:25" s="25" customFormat="1" ht="15.75" thickBot="1" x14ac:dyDescent="0.3">
      <c r="A385" s="15"/>
      <c r="B385" s="16"/>
      <c r="C385" s="17">
        <v>36911</v>
      </c>
      <c r="D385" s="17">
        <v>37276</v>
      </c>
      <c r="E385" s="17">
        <v>37641</v>
      </c>
      <c r="F385" s="17">
        <v>38006</v>
      </c>
      <c r="G385" s="17">
        <v>38372</v>
      </c>
      <c r="H385" s="17">
        <v>38737</v>
      </c>
      <c r="I385" s="17">
        <v>39467</v>
      </c>
      <c r="J385" s="17">
        <v>39833</v>
      </c>
      <c r="K385" s="17">
        <v>10978</v>
      </c>
      <c r="L385" s="17">
        <v>36576</v>
      </c>
      <c r="M385" s="17">
        <v>11098</v>
      </c>
      <c r="N385" s="17">
        <v>37062</v>
      </c>
      <c r="O385" s="17">
        <v>37427</v>
      </c>
      <c r="P385" s="17">
        <v>36789</v>
      </c>
      <c r="Q385" s="17">
        <v>36850</v>
      </c>
      <c r="R385" s="17" t="s">
        <v>1</v>
      </c>
      <c r="S385" s="17" t="s">
        <v>2</v>
      </c>
      <c r="T385" s="17" t="s">
        <v>3</v>
      </c>
      <c r="U385" s="17" t="s">
        <v>4</v>
      </c>
      <c r="V385" s="17" t="s">
        <v>5</v>
      </c>
      <c r="W385" s="17" t="s">
        <v>6</v>
      </c>
      <c r="X385" s="17" t="s">
        <v>7</v>
      </c>
      <c r="Y385" s="28" t="s">
        <v>8</v>
      </c>
    </row>
    <row r="386" spans="1:25" s="2" customFormat="1" x14ac:dyDescent="0.25">
      <c r="A386" s="1"/>
      <c r="B386" s="1" t="s">
        <v>282</v>
      </c>
      <c r="C386" s="1">
        <v>5073.9400000000005</v>
      </c>
      <c r="D386" s="1">
        <v>0</v>
      </c>
      <c r="E386" s="1">
        <v>89110.04</v>
      </c>
      <c r="F386" s="1">
        <v>7016.0600000000013</v>
      </c>
      <c r="G386" s="1">
        <v>34000</v>
      </c>
      <c r="H386" s="1">
        <v>22802.239999999998</v>
      </c>
      <c r="I386" s="1">
        <v>21994.28999999999</v>
      </c>
      <c r="J386" s="1">
        <v>504664.51000000018</v>
      </c>
      <c r="K386" s="1">
        <v>450206.79000000004</v>
      </c>
      <c r="L386" s="1">
        <v>126852.2</v>
      </c>
      <c r="M386" s="1">
        <v>556657.55000000005</v>
      </c>
      <c r="N386" s="1">
        <v>46433.2</v>
      </c>
      <c r="O386" s="1">
        <v>145446.07999999999</v>
      </c>
      <c r="P386" s="1">
        <v>11000</v>
      </c>
      <c r="Q386" s="1">
        <v>314450</v>
      </c>
      <c r="R386" s="1">
        <v>88303.719999999972</v>
      </c>
      <c r="S386" s="1">
        <v>20548.480000000003</v>
      </c>
      <c r="T386" s="1">
        <v>831854.07999999984</v>
      </c>
      <c r="U386" s="1">
        <v>237773.35999999996</v>
      </c>
      <c r="V386" s="1">
        <v>147683.03999999998</v>
      </c>
      <c r="W386" s="1">
        <v>831.66000000000076</v>
      </c>
      <c r="X386" s="1">
        <v>1769.0200000000004</v>
      </c>
      <c r="Y386" s="1">
        <v>1743000</v>
      </c>
    </row>
    <row r="387" spans="1:25" x14ac:dyDescent="0.25">
      <c r="A387" s="3" t="s">
        <v>283</v>
      </c>
      <c r="B387" s="3" t="s">
        <v>284</v>
      </c>
      <c r="C387" s="3">
        <v>3183.98</v>
      </c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x14ac:dyDescent="0.25">
      <c r="A388" s="3" t="s">
        <v>285</v>
      </c>
      <c r="B388" s="3" t="s">
        <v>286</v>
      </c>
      <c r="C388" s="3"/>
      <c r="D388" s="3"/>
      <c r="E388" s="3"/>
      <c r="F388" s="3"/>
      <c r="G388" s="3"/>
      <c r="H388" s="3"/>
      <c r="I388" s="3"/>
      <c r="J388" s="3">
        <v>1265.9000000000001</v>
      </c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x14ac:dyDescent="0.25">
      <c r="A389" s="3" t="s">
        <v>92</v>
      </c>
      <c r="B389" s="3" t="s">
        <v>152</v>
      </c>
      <c r="C389" s="3">
        <v>58</v>
      </c>
      <c r="D389" s="3"/>
      <c r="E389" s="3"/>
      <c r="F389" s="3"/>
      <c r="G389" s="3"/>
      <c r="H389" s="3"/>
      <c r="I389" s="3"/>
      <c r="J389" s="3"/>
      <c r="K389" s="3">
        <v>15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x14ac:dyDescent="0.25">
      <c r="A390" s="3" t="s">
        <v>270</v>
      </c>
      <c r="B390" s="3" t="s">
        <v>287</v>
      </c>
      <c r="C390" s="3"/>
      <c r="D390" s="3"/>
      <c r="E390" s="3"/>
      <c r="F390" s="3"/>
      <c r="G390" s="3"/>
      <c r="H390" s="3"/>
      <c r="I390" s="3"/>
      <c r="J390" s="3"/>
      <c r="K390" s="3">
        <v>1404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x14ac:dyDescent="0.25">
      <c r="A391" s="3" t="s">
        <v>288</v>
      </c>
      <c r="B391" s="3" t="s">
        <v>12</v>
      </c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>
        <v>5627.4</v>
      </c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x14ac:dyDescent="0.25">
      <c r="A392" s="3" t="s">
        <v>289</v>
      </c>
      <c r="B392" s="3" t="s">
        <v>290</v>
      </c>
      <c r="C392" s="3"/>
      <c r="D392" s="3"/>
      <c r="E392" s="3"/>
      <c r="F392" s="3"/>
      <c r="G392" s="3"/>
      <c r="H392" s="3"/>
      <c r="I392" s="3"/>
      <c r="J392" s="3"/>
      <c r="K392" s="3">
        <v>38873.120000000003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x14ac:dyDescent="0.25">
      <c r="A393" s="3" t="s">
        <v>254</v>
      </c>
      <c r="B393" s="3" t="s">
        <v>291</v>
      </c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>
        <v>130</v>
      </c>
      <c r="U393" s="3"/>
      <c r="V393" s="3"/>
      <c r="W393" s="3"/>
      <c r="X393" s="3"/>
      <c r="Y393" s="3"/>
    </row>
    <row r="394" spans="1:25" x14ac:dyDescent="0.25">
      <c r="A394" s="3" t="s">
        <v>292</v>
      </c>
      <c r="B394" s="3" t="s">
        <v>291</v>
      </c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>
        <v>6146</v>
      </c>
      <c r="W394" s="3"/>
      <c r="X394" s="3"/>
      <c r="Y394" s="3"/>
    </row>
    <row r="395" spans="1:25" x14ac:dyDescent="0.25">
      <c r="A395" s="3" t="s">
        <v>16</v>
      </c>
      <c r="B395" s="3" t="s">
        <v>286</v>
      </c>
      <c r="C395" s="3"/>
      <c r="D395" s="3"/>
      <c r="E395" s="3"/>
      <c r="F395" s="3"/>
      <c r="G395" s="3"/>
      <c r="H395" s="3"/>
      <c r="I395" s="3"/>
      <c r="J395" s="3">
        <v>1080</v>
      </c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30" x14ac:dyDescent="0.25">
      <c r="A396" s="3"/>
      <c r="B396" s="10" t="s">
        <v>118</v>
      </c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>
        <v>41.79</v>
      </c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s="2" customFormat="1" x14ac:dyDescent="0.25">
      <c r="A397" s="1"/>
      <c r="B397" s="34" t="s">
        <v>294</v>
      </c>
      <c r="C397" s="1">
        <f>C386-C387-C389</f>
        <v>1831.9600000000005</v>
      </c>
      <c r="D397" s="1">
        <v>0</v>
      </c>
      <c r="E397" s="1">
        <v>89110.04</v>
      </c>
      <c r="F397" s="1">
        <v>7016.0600000000013</v>
      </c>
      <c r="G397" s="1">
        <v>34000</v>
      </c>
      <c r="H397" s="1">
        <v>22802.239999999998</v>
      </c>
      <c r="I397" s="1">
        <v>21994.28999999999</v>
      </c>
      <c r="J397" s="1">
        <f>J386-J388-J395</f>
        <v>502318.61000000016</v>
      </c>
      <c r="K397" s="1">
        <f>K386-K389-K390-K392</f>
        <v>409914.67000000004</v>
      </c>
      <c r="L397" s="1">
        <v>126852.2</v>
      </c>
      <c r="M397" s="1">
        <f>M386-M391</f>
        <v>551030.15</v>
      </c>
      <c r="N397" s="1">
        <v>46433.2</v>
      </c>
      <c r="O397" s="1">
        <f>O386-O396</f>
        <v>145404.28999999998</v>
      </c>
      <c r="P397" s="1">
        <v>11000</v>
      </c>
      <c r="Q397" s="1">
        <v>314450</v>
      </c>
      <c r="R397" s="1">
        <v>88303.719999999972</v>
      </c>
      <c r="S397" s="1">
        <v>20548.480000000003</v>
      </c>
      <c r="T397" s="1">
        <f>T386-T393</f>
        <v>831724.07999999984</v>
      </c>
      <c r="U397" s="1">
        <v>237773.35999999996</v>
      </c>
      <c r="V397" s="1">
        <f>V386-V394</f>
        <v>141537.03999999998</v>
      </c>
      <c r="W397" s="1">
        <v>831.66000000000076</v>
      </c>
      <c r="X397" s="1">
        <v>1769.0200000000004</v>
      </c>
      <c r="Y397" s="1">
        <v>1743000</v>
      </c>
    </row>
    <row r="398" spans="1:25" x14ac:dyDescent="0.25">
      <c r="A398" s="3"/>
      <c r="B398" s="3" t="s">
        <v>135</v>
      </c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>
        <v>34.11</v>
      </c>
      <c r="U398" s="3"/>
      <c r="V398" s="3"/>
      <c r="W398" s="3"/>
      <c r="X398" s="3"/>
      <c r="Y398" s="3"/>
    </row>
    <row r="399" spans="1:25" x14ac:dyDescent="0.25">
      <c r="A399" s="3"/>
      <c r="B399" s="3" t="s">
        <v>135</v>
      </c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>
        <v>403.22</v>
      </c>
      <c r="U399" s="3"/>
      <c r="V399" s="3"/>
      <c r="W399" s="3"/>
      <c r="X399" s="3"/>
      <c r="Y399" s="3"/>
    </row>
    <row r="400" spans="1:25" s="2" customFormat="1" x14ac:dyDescent="0.25">
      <c r="A400" s="1"/>
      <c r="B400" s="34" t="s">
        <v>294</v>
      </c>
      <c r="C400" s="1">
        <v>1831.9600000000005</v>
      </c>
      <c r="D400" s="1">
        <v>0</v>
      </c>
      <c r="E400" s="1">
        <v>89110.04</v>
      </c>
      <c r="F400" s="1">
        <v>7016.0600000000013</v>
      </c>
      <c r="G400" s="1">
        <v>34000</v>
      </c>
      <c r="H400" s="1">
        <v>22802.239999999998</v>
      </c>
      <c r="I400" s="1">
        <v>21994.28999999999</v>
      </c>
      <c r="J400" s="1">
        <v>502318.61000000016</v>
      </c>
      <c r="K400" s="1">
        <v>409914.67000000004</v>
      </c>
      <c r="L400" s="1">
        <v>126852.2</v>
      </c>
      <c r="M400" s="1">
        <v>551030.15</v>
      </c>
      <c r="N400" s="1">
        <v>46433.2</v>
      </c>
      <c r="O400" s="1">
        <v>145404.28999999998</v>
      </c>
      <c r="P400" s="1">
        <v>11000</v>
      </c>
      <c r="Q400" s="1">
        <v>314450</v>
      </c>
      <c r="R400" s="1">
        <v>88303.719999999972</v>
      </c>
      <c r="S400" s="1">
        <v>20548.480000000003</v>
      </c>
      <c r="T400" s="1">
        <f>T397+T398+T399</f>
        <v>832161.4099999998</v>
      </c>
      <c r="U400" s="1">
        <v>237773.35999999996</v>
      </c>
      <c r="V400" s="1">
        <v>141537.03999999998</v>
      </c>
      <c r="W400" s="1">
        <v>831.66000000000076</v>
      </c>
      <c r="X400" s="1">
        <v>1769.0200000000004</v>
      </c>
      <c r="Y400" s="1">
        <v>1743000</v>
      </c>
    </row>
    <row r="401" spans="1:25" x14ac:dyDescent="0.25">
      <c r="A401" s="3" t="s">
        <v>295</v>
      </c>
      <c r="B401" s="3" t="s">
        <v>177</v>
      </c>
      <c r="C401" s="3"/>
      <c r="D401" s="3"/>
      <c r="E401" s="3"/>
      <c r="F401" s="3"/>
      <c r="G401" s="3"/>
      <c r="H401" s="3"/>
      <c r="I401" s="3"/>
      <c r="J401" s="3"/>
      <c r="K401" s="37">
        <v>2508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x14ac:dyDescent="0.25">
      <c r="A402" s="3" t="s">
        <v>22</v>
      </c>
      <c r="B402" s="3" t="s">
        <v>152</v>
      </c>
      <c r="C402" s="3"/>
      <c r="D402" s="3"/>
      <c r="E402" s="3"/>
      <c r="F402" s="3"/>
      <c r="G402" s="3"/>
      <c r="H402" s="3"/>
      <c r="I402" s="3"/>
      <c r="J402" s="37">
        <v>2474</v>
      </c>
      <c r="K402" s="3"/>
      <c r="L402" s="3"/>
      <c r="M402" s="3"/>
      <c r="N402" s="3"/>
      <c r="O402" s="3"/>
      <c r="P402" s="3">
        <v>124.38</v>
      </c>
      <c r="Q402" s="3"/>
      <c r="R402" s="3"/>
      <c r="S402" s="3"/>
      <c r="T402" s="3"/>
      <c r="U402" s="3"/>
      <c r="V402" s="3" t="s">
        <v>293</v>
      </c>
      <c r="W402" s="3"/>
      <c r="X402" s="3"/>
      <c r="Y402" s="3"/>
    </row>
    <row r="403" spans="1:25" x14ac:dyDescent="0.25">
      <c r="A403" s="3"/>
      <c r="B403" s="3" t="s">
        <v>140</v>
      </c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>
        <v>2025</v>
      </c>
      <c r="U403" s="3"/>
      <c r="V403" s="3"/>
      <c r="W403" s="3"/>
      <c r="X403" s="3"/>
      <c r="Y403" s="3"/>
    </row>
    <row r="404" spans="1:25" x14ac:dyDescent="0.25">
      <c r="A404" s="3"/>
      <c r="B404" s="3" t="s">
        <v>140</v>
      </c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>
        <v>155</v>
      </c>
      <c r="U404" s="3"/>
      <c r="V404" s="3"/>
      <c r="W404" s="3"/>
      <c r="X404" s="3"/>
      <c r="Y404" s="3"/>
    </row>
    <row r="405" spans="1:25" s="2" customFormat="1" x14ac:dyDescent="0.25">
      <c r="A405" s="1"/>
      <c r="B405" s="1" t="s">
        <v>297</v>
      </c>
      <c r="C405" s="1">
        <v>1831.9600000000005</v>
      </c>
      <c r="D405" s="1">
        <v>0</v>
      </c>
      <c r="E405" s="1">
        <v>89110.04</v>
      </c>
      <c r="F405" s="1">
        <v>7016.0600000000013</v>
      </c>
      <c r="G405" s="1">
        <v>34000</v>
      </c>
      <c r="H405" s="1">
        <v>22802.239999999998</v>
      </c>
      <c r="I405" s="1">
        <v>21994.28999999999</v>
      </c>
      <c r="J405" s="1">
        <f>J400-J402</f>
        <v>499844.61000000016</v>
      </c>
      <c r="K405" s="1">
        <f>K400-K401</f>
        <v>407406.67000000004</v>
      </c>
      <c r="L405" s="1">
        <v>126852.2</v>
      </c>
      <c r="M405" s="1">
        <v>551030.15</v>
      </c>
      <c r="N405" s="1">
        <v>46433.2</v>
      </c>
      <c r="O405" s="1">
        <v>145404.28999999998</v>
      </c>
      <c r="P405" s="1">
        <f>P400-P402</f>
        <v>10875.62</v>
      </c>
      <c r="Q405" s="1">
        <v>314450</v>
      </c>
      <c r="R405" s="1">
        <v>88303.719999999972</v>
      </c>
      <c r="S405" s="1">
        <v>20548.480000000003</v>
      </c>
      <c r="T405" s="1">
        <f>T400-T403-T404</f>
        <v>829981.4099999998</v>
      </c>
      <c r="U405" s="1">
        <v>237773.35999999996</v>
      </c>
      <c r="V405" s="1">
        <v>141537.03999999998</v>
      </c>
      <c r="W405" s="1">
        <v>831.66000000000076</v>
      </c>
      <c r="X405" s="1">
        <v>1769.0200000000004</v>
      </c>
      <c r="Y405" s="1">
        <v>1743000</v>
      </c>
    </row>
    <row r="406" spans="1:25" x14ac:dyDescent="0.25">
      <c r="A406" s="3"/>
      <c r="B406" s="3" t="s">
        <v>296</v>
      </c>
      <c r="C406" s="3"/>
      <c r="D406" s="3"/>
      <c r="E406" s="3"/>
      <c r="F406" s="3"/>
      <c r="G406" s="3"/>
      <c r="H406" s="3"/>
      <c r="I406" s="3">
        <v>2.17</v>
      </c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x14ac:dyDescent="0.25">
      <c r="A407" s="3"/>
      <c r="B407" s="3" t="s">
        <v>296</v>
      </c>
      <c r="C407" s="3"/>
      <c r="D407" s="3"/>
      <c r="E407" s="3"/>
      <c r="F407" s="3"/>
      <c r="G407" s="3"/>
      <c r="H407" s="3"/>
      <c r="I407" s="3">
        <v>0.65</v>
      </c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x14ac:dyDescent="0.25">
      <c r="A408" s="3"/>
      <c r="B408" s="3" t="s">
        <v>296</v>
      </c>
      <c r="C408" s="3"/>
      <c r="D408" s="3"/>
      <c r="E408" s="3"/>
      <c r="F408" s="3"/>
      <c r="G408" s="3"/>
      <c r="H408" s="3"/>
      <c r="I408" s="3">
        <v>0.26</v>
      </c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x14ac:dyDescent="0.25">
      <c r="A409" s="3"/>
      <c r="B409" s="3" t="s">
        <v>296</v>
      </c>
      <c r="C409" s="3"/>
      <c r="D409" s="3"/>
      <c r="E409" s="3"/>
      <c r="F409" s="3"/>
      <c r="G409" s="3"/>
      <c r="H409" s="3"/>
      <c r="I409" s="3">
        <v>10.72</v>
      </c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x14ac:dyDescent="0.25">
      <c r="A410" s="3"/>
      <c r="B410" s="3" t="s">
        <v>296</v>
      </c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>
        <v>1581</v>
      </c>
      <c r="U410" s="3"/>
      <c r="V410" s="3"/>
      <c r="W410" s="3"/>
      <c r="X410" s="3"/>
      <c r="Y410" s="3"/>
    </row>
    <row r="411" spans="1:25" x14ac:dyDescent="0.25">
      <c r="A411" s="3"/>
      <c r="B411" s="3" t="s">
        <v>296</v>
      </c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>
        <v>140</v>
      </c>
      <c r="U411" s="3"/>
      <c r="V411" s="3"/>
      <c r="W411" s="3"/>
      <c r="X411" s="3"/>
      <c r="Y411" s="3"/>
    </row>
    <row r="412" spans="1:25" x14ac:dyDescent="0.25">
      <c r="A412" s="3"/>
      <c r="B412" s="3" t="s">
        <v>296</v>
      </c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>
        <v>273.98</v>
      </c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s="2" customFormat="1" ht="15.75" thickBot="1" x14ac:dyDescent="0.3">
      <c r="A413" s="1"/>
      <c r="B413" s="1" t="s">
        <v>297</v>
      </c>
      <c r="C413" s="1">
        <v>1831.9600000000005</v>
      </c>
      <c r="D413" s="1">
        <v>0</v>
      </c>
      <c r="E413" s="1">
        <v>89110.04</v>
      </c>
      <c r="F413" s="1">
        <v>7016.0600000000013</v>
      </c>
      <c r="G413" s="1">
        <v>34000</v>
      </c>
      <c r="H413" s="1">
        <v>22802.239999999998</v>
      </c>
      <c r="I413" s="1">
        <f>I405+I406+I407+I408+I409</f>
        <v>22008.089999999989</v>
      </c>
      <c r="J413" s="1">
        <v>499844.61000000016</v>
      </c>
      <c r="K413" s="1">
        <v>407406.67000000004</v>
      </c>
      <c r="L413" s="1">
        <v>126852.2</v>
      </c>
      <c r="M413" s="1">
        <v>551030.15</v>
      </c>
      <c r="N413" s="1">
        <f>N405+N412</f>
        <v>46707.18</v>
      </c>
      <c r="O413" s="1">
        <v>145404.28999999998</v>
      </c>
      <c r="P413" s="1">
        <v>10875.62</v>
      </c>
      <c r="Q413" s="1">
        <v>314450</v>
      </c>
      <c r="R413" s="1">
        <v>88303.719999999972</v>
      </c>
      <c r="S413" s="1">
        <v>20548.480000000003</v>
      </c>
      <c r="T413" s="1">
        <f>T405+T410+T411</f>
        <v>831702.4099999998</v>
      </c>
      <c r="U413" s="1">
        <v>237773.35999999996</v>
      </c>
      <c r="V413" s="1">
        <v>141537.03999999998</v>
      </c>
      <c r="W413" s="1">
        <v>831.66000000000076</v>
      </c>
      <c r="X413" s="1">
        <v>1769.0200000000004</v>
      </c>
      <c r="Y413" s="1">
        <v>1743000</v>
      </c>
    </row>
    <row r="414" spans="1:25" s="25" customFormat="1" ht="15.75" thickBot="1" x14ac:dyDescent="0.3">
      <c r="A414" s="15"/>
      <c r="B414" s="16"/>
      <c r="C414" s="17">
        <v>36911</v>
      </c>
      <c r="D414" s="17">
        <v>37276</v>
      </c>
      <c r="E414" s="17">
        <v>37641</v>
      </c>
      <c r="F414" s="17">
        <v>38006</v>
      </c>
      <c r="G414" s="17">
        <v>38372</v>
      </c>
      <c r="H414" s="17">
        <v>38737</v>
      </c>
      <c r="I414" s="17">
        <v>39467</v>
      </c>
      <c r="J414" s="17">
        <v>39833</v>
      </c>
      <c r="K414" s="17">
        <v>10978</v>
      </c>
      <c r="L414" s="17">
        <v>36576</v>
      </c>
      <c r="M414" s="17">
        <v>11098</v>
      </c>
      <c r="N414" s="17">
        <v>37062</v>
      </c>
      <c r="O414" s="17">
        <v>37427</v>
      </c>
      <c r="P414" s="17">
        <v>36789</v>
      </c>
      <c r="Q414" s="17">
        <v>36850</v>
      </c>
      <c r="R414" s="17" t="s">
        <v>1</v>
      </c>
      <c r="S414" s="17" t="s">
        <v>2</v>
      </c>
      <c r="T414" s="17" t="s">
        <v>3</v>
      </c>
      <c r="U414" s="17" t="s">
        <v>4</v>
      </c>
      <c r="V414" s="17" t="s">
        <v>5</v>
      </c>
      <c r="W414" s="17" t="s">
        <v>6</v>
      </c>
      <c r="X414" s="17" t="s">
        <v>7</v>
      </c>
      <c r="Y414" s="28" t="s">
        <v>8</v>
      </c>
    </row>
    <row r="415" spans="1:25" s="2" customFormat="1" x14ac:dyDescent="0.25">
      <c r="A415" s="1"/>
      <c r="B415" s="1" t="s">
        <v>297</v>
      </c>
      <c r="C415" s="1">
        <v>1831.9600000000005</v>
      </c>
      <c r="D415" s="1">
        <v>0</v>
      </c>
      <c r="E415" s="1">
        <v>89110.04</v>
      </c>
      <c r="F415" s="1">
        <v>7016.0600000000013</v>
      </c>
      <c r="G415" s="1">
        <v>34000</v>
      </c>
      <c r="H415" s="1">
        <v>22802.239999999998</v>
      </c>
      <c r="I415" s="1">
        <v>22008.089999999989</v>
      </c>
      <c r="J415" s="1">
        <v>499844.61000000016</v>
      </c>
      <c r="K415" s="1">
        <v>407406.67000000004</v>
      </c>
      <c r="L415" s="1">
        <v>126852.2</v>
      </c>
      <c r="M415" s="1">
        <v>551030.15</v>
      </c>
      <c r="N415" s="1">
        <v>46707.18</v>
      </c>
      <c r="O415" s="1">
        <v>145404.28999999998</v>
      </c>
      <c r="P415" s="1">
        <v>10875.62</v>
      </c>
      <c r="Q415" s="1">
        <v>314450</v>
      </c>
      <c r="R415" s="1">
        <v>88303.719999999972</v>
      </c>
      <c r="S415" s="1">
        <v>20548.480000000003</v>
      </c>
      <c r="T415" s="1">
        <v>831702.4099999998</v>
      </c>
      <c r="U415" s="1">
        <v>237773.35999999996</v>
      </c>
      <c r="V415" s="1">
        <v>141537.03999999998</v>
      </c>
      <c r="W415" s="1">
        <v>831.66000000000076</v>
      </c>
      <c r="X415" s="1">
        <v>1769.0200000000004</v>
      </c>
      <c r="Y415" s="1">
        <v>1743000</v>
      </c>
    </row>
    <row r="416" spans="1:25" x14ac:dyDescent="0.25">
      <c r="A416" s="3" t="s">
        <v>32</v>
      </c>
      <c r="B416" s="3" t="s">
        <v>299</v>
      </c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>
        <v>1291</v>
      </c>
      <c r="W416" s="3"/>
      <c r="X416" s="3"/>
      <c r="Y416" s="3"/>
    </row>
    <row r="417" spans="1:25" x14ac:dyDescent="0.25">
      <c r="A417" s="3" t="s">
        <v>298</v>
      </c>
      <c r="B417" s="3" t="s">
        <v>12</v>
      </c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>
        <v>9984</v>
      </c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x14ac:dyDescent="0.25">
      <c r="A418" s="3" t="s">
        <v>160</v>
      </c>
      <c r="B418" s="3" t="s">
        <v>150</v>
      </c>
      <c r="C418" s="3"/>
      <c r="D418" s="3"/>
      <c r="E418" s="3"/>
      <c r="F418" s="3"/>
      <c r="G418" s="3"/>
      <c r="H418" s="3"/>
      <c r="I418" s="3"/>
      <c r="J418" s="3">
        <v>4532.76</v>
      </c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x14ac:dyDescent="0.25">
      <c r="A419" s="3" t="s">
        <v>192</v>
      </c>
      <c r="B419" s="3" t="s">
        <v>300</v>
      </c>
      <c r="C419" s="3"/>
      <c r="D419" s="3"/>
      <c r="E419" s="3"/>
      <c r="F419" s="3"/>
      <c r="G419" s="3"/>
      <c r="H419" s="3"/>
      <c r="I419" s="3"/>
      <c r="J419" s="3">
        <v>252.96</v>
      </c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x14ac:dyDescent="0.25">
      <c r="A420" s="3" t="s">
        <v>149</v>
      </c>
      <c r="B420" s="3" t="s">
        <v>150</v>
      </c>
      <c r="C420" s="3"/>
      <c r="D420" s="3"/>
      <c r="E420" s="3"/>
      <c r="F420" s="3"/>
      <c r="G420" s="3"/>
      <c r="H420" s="3"/>
      <c r="I420" s="3"/>
      <c r="J420" s="3">
        <v>2486.16</v>
      </c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x14ac:dyDescent="0.25">
      <c r="A421" s="3" t="s">
        <v>301</v>
      </c>
      <c r="B421" s="3" t="s">
        <v>276</v>
      </c>
      <c r="C421" s="3"/>
      <c r="D421" s="3"/>
      <c r="E421" s="3"/>
      <c r="F421" s="3"/>
      <c r="G421" s="3"/>
      <c r="H421" s="3"/>
      <c r="I421" s="3"/>
      <c r="J421" s="3"/>
      <c r="K421" s="3">
        <v>480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x14ac:dyDescent="0.25">
      <c r="A422" s="3" t="s">
        <v>74</v>
      </c>
      <c r="B422" s="3" t="s">
        <v>302</v>
      </c>
      <c r="C422" s="3"/>
      <c r="D422" s="3"/>
      <c r="E422" s="3"/>
      <c r="F422" s="3"/>
      <c r="G422" s="3"/>
      <c r="H422" s="3"/>
      <c r="I422" s="3">
        <v>2704.72</v>
      </c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x14ac:dyDescent="0.25">
      <c r="A423" s="3" t="s">
        <v>295</v>
      </c>
      <c r="B423" s="3" t="s">
        <v>177</v>
      </c>
      <c r="C423" s="3"/>
      <c r="D423" s="3"/>
      <c r="E423" s="3"/>
      <c r="F423" s="3"/>
      <c r="G423" s="3"/>
      <c r="H423" s="3"/>
      <c r="I423" s="3"/>
      <c r="J423" s="37"/>
      <c r="K423" s="3">
        <v>7595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x14ac:dyDescent="0.25">
      <c r="A424" s="3" t="s">
        <v>303</v>
      </c>
      <c r="B424" s="3" t="s">
        <v>150</v>
      </c>
      <c r="C424" s="3"/>
      <c r="D424" s="3"/>
      <c r="E424" s="3"/>
      <c r="F424" s="3"/>
      <c r="G424" s="3"/>
      <c r="H424" s="3"/>
      <c r="I424" s="3"/>
      <c r="J424" s="3">
        <v>0.5</v>
      </c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x14ac:dyDescent="0.25">
      <c r="A425" s="3"/>
      <c r="B425" s="3" t="s">
        <v>168</v>
      </c>
      <c r="C425" s="3"/>
      <c r="D425" s="3"/>
      <c r="E425" s="3"/>
      <c r="F425" s="3"/>
      <c r="G425" s="3"/>
      <c r="H425" s="3">
        <v>79.900000000000006</v>
      </c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x14ac:dyDescent="0.25">
      <c r="A426" s="3"/>
      <c r="B426" s="3" t="s">
        <v>122</v>
      </c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>
        <v>221.45</v>
      </c>
      <c r="S426" s="3"/>
      <c r="T426" s="3"/>
      <c r="U426" s="3"/>
      <c r="V426" s="3"/>
      <c r="W426" s="3"/>
      <c r="X426" s="3"/>
      <c r="Y426" s="3"/>
    </row>
    <row r="427" spans="1:25" s="2" customFormat="1" x14ac:dyDescent="0.25">
      <c r="A427" s="1"/>
      <c r="B427" s="1" t="s">
        <v>304</v>
      </c>
      <c r="C427" s="1">
        <v>1831.9600000000005</v>
      </c>
      <c r="D427" s="1">
        <v>0</v>
      </c>
      <c r="E427" s="1">
        <v>89110.04</v>
      </c>
      <c r="F427" s="1">
        <v>7016.0600000000013</v>
      </c>
      <c r="G427" s="1">
        <v>34000</v>
      </c>
      <c r="H427" s="1">
        <f>H415-H425</f>
        <v>22722.339999999997</v>
      </c>
      <c r="I427" s="1">
        <f>I415-I422</f>
        <v>19303.369999999988</v>
      </c>
      <c r="J427" s="1">
        <f>J415-J418-J419-J420-J424</f>
        <v>492572.23000000016</v>
      </c>
      <c r="K427" s="1">
        <f>K415-K421-K423</f>
        <v>399331.67000000004</v>
      </c>
      <c r="L427" s="1">
        <v>126852.2</v>
      </c>
      <c r="M427" s="1">
        <f>M415-M417</f>
        <v>541046.15</v>
      </c>
      <c r="N427" s="1">
        <v>46707.18</v>
      </c>
      <c r="O427" s="1">
        <v>145404.28999999998</v>
      </c>
      <c r="P427" s="1">
        <v>10875.62</v>
      </c>
      <c r="Q427" s="1">
        <v>314450</v>
      </c>
      <c r="R427" s="1">
        <f>R415-R426</f>
        <v>88082.269999999975</v>
      </c>
      <c r="S427" s="1">
        <v>20548.480000000003</v>
      </c>
      <c r="T427" s="1">
        <v>831702.4099999998</v>
      </c>
      <c r="U427" s="1">
        <v>237773.35999999996</v>
      </c>
      <c r="V427" s="1">
        <f>V415-V416</f>
        <v>140246.03999999998</v>
      </c>
      <c r="W427" s="1">
        <v>831.66000000000076</v>
      </c>
      <c r="X427" s="1">
        <v>1769.0200000000004</v>
      </c>
      <c r="Y427" s="1">
        <v>1743000</v>
      </c>
    </row>
    <row r="428" spans="1:25" x14ac:dyDescent="0.25">
      <c r="A428" s="3"/>
      <c r="B428" s="3" t="s">
        <v>135</v>
      </c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>
        <v>172.95</v>
      </c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x14ac:dyDescent="0.25">
      <c r="A429" s="3"/>
      <c r="B429" s="3" t="s">
        <v>135</v>
      </c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>
        <v>172.95</v>
      </c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x14ac:dyDescent="0.25">
      <c r="A430" s="3"/>
      <c r="B430" s="3" t="s">
        <v>135</v>
      </c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>
        <v>284.5</v>
      </c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x14ac:dyDescent="0.25">
      <c r="A431" s="3"/>
      <c r="B431" s="3" t="s">
        <v>135</v>
      </c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>
        <v>172.95</v>
      </c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x14ac:dyDescent="0.25">
      <c r="A432" s="3"/>
      <c r="B432" s="3" t="s">
        <v>135</v>
      </c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>
        <v>172.96</v>
      </c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x14ac:dyDescent="0.25">
      <c r="A433" s="3"/>
      <c r="B433" s="3" t="s">
        <v>135</v>
      </c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>
        <v>214.91</v>
      </c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s="2" customFormat="1" ht="15.75" thickBot="1" x14ac:dyDescent="0.3">
      <c r="A434" s="1"/>
      <c r="B434" s="1" t="s">
        <v>304</v>
      </c>
      <c r="C434" s="1">
        <v>1831.9600000000005</v>
      </c>
      <c r="D434" s="1">
        <v>0</v>
      </c>
      <c r="E434" s="1">
        <v>89110.04</v>
      </c>
      <c r="F434" s="1">
        <v>7016.0600000000013</v>
      </c>
      <c r="G434" s="1">
        <v>34000</v>
      </c>
      <c r="H434" s="1">
        <v>22722.339999999997</v>
      </c>
      <c r="I434" s="1">
        <v>19303.369999999988</v>
      </c>
      <c r="J434" s="1">
        <v>492572.23000000016</v>
      </c>
      <c r="K434" s="1">
        <v>399331.67000000004</v>
      </c>
      <c r="L434" s="1">
        <v>126852.2</v>
      </c>
      <c r="M434" s="1">
        <v>541046.15</v>
      </c>
      <c r="N434" s="1">
        <v>46707.18</v>
      </c>
      <c r="O434" s="1">
        <f>O427+O428+O429+O430+O431+O432+O433</f>
        <v>146595.51</v>
      </c>
      <c r="P434" s="1">
        <v>10875.62</v>
      </c>
      <c r="Q434" s="1">
        <v>314450</v>
      </c>
      <c r="R434" s="1">
        <v>88082.269999999975</v>
      </c>
      <c r="S434" s="1">
        <v>20548.480000000003</v>
      </c>
      <c r="T434" s="1">
        <v>831702.4099999998</v>
      </c>
      <c r="U434" s="1">
        <v>237773.35999999996</v>
      </c>
      <c r="V434" s="1">
        <v>140246.03999999998</v>
      </c>
      <c r="W434" s="1">
        <v>831.66000000000076</v>
      </c>
      <c r="X434" s="1">
        <v>1769.0200000000004</v>
      </c>
      <c r="Y434" s="1">
        <v>1743000</v>
      </c>
    </row>
    <row r="435" spans="1:25" s="25" customFormat="1" ht="15.75" thickBot="1" x14ac:dyDescent="0.3">
      <c r="A435" s="15"/>
      <c r="B435" s="16"/>
      <c r="C435" s="17">
        <v>36911</v>
      </c>
      <c r="D435" s="17">
        <v>37276</v>
      </c>
      <c r="E435" s="17">
        <v>37641</v>
      </c>
      <c r="F435" s="17">
        <v>38006</v>
      </c>
      <c r="G435" s="17">
        <v>38372</v>
      </c>
      <c r="H435" s="17">
        <v>38737</v>
      </c>
      <c r="I435" s="17">
        <v>39467</v>
      </c>
      <c r="J435" s="17">
        <v>39833</v>
      </c>
      <c r="K435" s="17">
        <v>10978</v>
      </c>
      <c r="L435" s="17">
        <v>36576</v>
      </c>
      <c r="M435" s="17">
        <v>11098</v>
      </c>
      <c r="N435" s="17">
        <v>37062</v>
      </c>
      <c r="O435" s="17">
        <v>37427</v>
      </c>
      <c r="P435" s="17">
        <v>36789</v>
      </c>
      <c r="Q435" s="17">
        <v>36850</v>
      </c>
      <c r="R435" s="17" t="s">
        <v>1</v>
      </c>
      <c r="S435" s="17" t="s">
        <v>2</v>
      </c>
      <c r="T435" s="17" t="s">
        <v>3</v>
      </c>
      <c r="U435" s="17" t="s">
        <v>4</v>
      </c>
      <c r="V435" s="17" t="s">
        <v>5</v>
      </c>
      <c r="W435" s="17" t="s">
        <v>6</v>
      </c>
      <c r="X435" s="17" t="s">
        <v>7</v>
      </c>
      <c r="Y435" s="28" t="s">
        <v>8</v>
      </c>
    </row>
    <row r="436" spans="1:25" s="2" customFormat="1" x14ac:dyDescent="0.25">
      <c r="A436" s="1"/>
      <c r="B436" s="1" t="s">
        <v>304</v>
      </c>
      <c r="C436" s="1">
        <v>1831.9600000000005</v>
      </c>
      <c r="D436" s="1">
        <v>0</v>
      </c>
      <c r="E436" s="1">
        <v>89110.04</v>
      </c>
      <c r="F436" s="1">
        <v>7016.0600000000013</v>
      </c>
      <c r="G436" s="1">
        <v>34000</v>
      </c>
      <c r="H436" s="1">
        <v>22722.339999999997</v>
      </c>
      <c r="I436" s="1">
        <v>19303.369999999988</v>
      </c>
      <c r="J436" s="1">
        <v>492572.23000000016</v>
      </c>
      <c r="K436" s="1">
        <v>399331.67000000004</v>
      </c>
      <c r="L436" s="1">
        <v>126852.2</v>
      </c>
      <c r="M436" s="1">
        <v>541046.15</v>
      </c>
      <c r="N436" s="1">
        <v>46707.18</v>
      </c>
      <c r="O436" s="1">
        <v>146595.50000000003</v>
      </c>
      <c r="P436" s="1">
        <v>10875.62</v>
      </c>
      <c r="Q436" s="1">
        <v>314450</v>
      </c>
      <c r="R436" s="1">
        <v>88082.269999999975</v>
      </c>
      <c r="S436" s="1">
        <v>20548.480000000003</v>
      </c>
      <c r="T436" s="1">
        <v>831702.4099999998</v>
      </c>
      <c r="U436" s="1">
        <v>237773.35999999996</v>
      </c>
      <c r="V436" s="1">
        <v>140246.03999999998</v>
      </c>
      <c r="W436" s="1">
        <v>831.66000000000076</v>
      </c>
      <c r="X436" s="1">
        <v>1769.0200000000004</v>
      </c>
      <c r="Y436" s="1">
        <v>1743000</v>
      </c>
    </row>
    <row r="437" spans="1:25" x14ac:dyDescent="0.25">
      <c r="A437" s="3" t="s">
        <v>305</v>
      </c>
      <c r="B437" s="3" t="s">
        <v>306</v>
      </c>
      <c r="C437" s="3"/>
      <c r="D437" s="3"/>
      <c r="E437" s="3"/>
      <c r="F437" s="3"/>
      <c r="G437" s="3"/>
      <c r="H437" s="3"/>
      <c r="I437" s="3"/>
      <c r="J437" s="3">
        <v>14090</v>
      </c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x14ac:dyDescent="0.25">
      <c r="A438" s="3" t="s">
        <v>196</v>
      </c>
      <c r="B438" s="3" t="s">
        <v>307</v>
      </c>
      <c r="C438" s="3">
        <v>71.760000000000005</v>
      </c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30" x14ac:dyDescent="0.25">
      <c r="A439" s="10" t="s">
        <v>183</v>
      </c>
      <c r="B439" s="3" t="s">
        <v>12</v>
      </c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>
        <v>2399</v>
      </c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x14ac:dyDescent="0.25">
      <c r="A440" s="3" t="s">
        <v>308</v>
      </c>
      <c r="B440" s="3" t="s">
        <v>309</v>
      </c>
      <c r="C440" s="3"/>
      <c r="D440" s="3"/>
      <c r="E440" s="3"/>
      <c r="F440" s="3"/>
      <c r="G440" s="3"/>
      <c r="H440" s="3"/>
      <c r="I440" s="3"/>
      <c r="J440" s="3"/>
      <c r="K440" s="3">
        <v>27000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x14ac:dyDescent="0.25">
      <c r="A441" s="3" t="s">
        <v>310</v>
      </c>
      <c r="B441" s="3" t="s">
        <v>12</v>
      </c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>
        <v>999.99</v>
      </c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x14ac:dyDescent="0.25">
      <c r="A442" s="3" t="s">
        <v>311</v>
      </c>
      <c r="B442" s="3" t="s">
        <v>152</v>
      </c>
      <c r="C442" s="3"/>
      <c r="D442" s="3"/>
      <c r="E442" s="3"/>
      <c r="F442" s="3"/>
      <c r="G442" s="3"/>
      <c r="H442" s="3"/>
      <c r="I442" s="3"/>
      <c r="J442" s="3"/>
      <c r="K442" s="3">
        <v>224.9</v>
      </c>
      <c r="L442" s="3"/>
      <c r="M442" s="3">
        <v>2098</v>
      </c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30" x14ac:dyDescent="0.25">
      <c r="A443" s="10" t="s">
        <v>169</v>
      </c>
      <c r="B443" s="10" t="s">
        <v>312</v>
      </c>
      <c r="C443" s="3"/>
      <c r="D443" s="3"/>
      <c r="E443" s="3"/>
      <c r="F443" s="3"/>
      <c r="G443" s="3"/>
      <c r="H443" s="3"/>
      <c r="I443" s="3"/>
      <c r="J443" s="3"/>
      <c r="K443" s="3">
        <v>2200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x14ac:dyDescent="0.25">
      <c r="A444" s="3" t="s">
        <v>143</v>
      </c>
      <c r="B444" s="3" t="s">
        <v>124</v>
      </c>
      <c r="C444" s="3"/>
      <c r="D444" s="3"/>
      <c r="E444" s="3"/>
      <c r="F444" s="3"/>
      <c r="G444" s="3"/>
      <c r="H444" s="3"/>
      <c r="I444" s="3"/>
      <c r="J444" s="3"/>
      <c r="K444" s="3">
        <v>160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s="2" customFormat="1" x14ac:dyDescent="0.25">
      <c r="A445" s="1"/>
      <c r="B445" s="1" t="s">
        <v>313</v>
      </c>
      <c r="C445" s="1">
        <f>C436-C438</f>
        <v>1760.2000000000005</v>
      </c>
      <c r="D445" s="1">
        <v>0</v>
      </c>
      <c r="E445" s="1">
        <v>89110.04</v>
      </c>
      <c r="F445" s="1">
        <v>7016.0600000000013</v>
      </c>
      <c r="G445" s="1">
        <v>34000</v>
      </c>
      <c r="H445" s="1">
        <v>22722.339999999997</v>
      </c>
      <c r="I445" s="1">
        <v>19303.369999999988</v>
      </c>
      <c r="J445" s="1">
        <f>J436-J437</f>
        <v>478482.23000000016</v>
      </c>
      <c r="K445" s="1">
        <f>K436-K440-K442-K443-K444</f>
        <v>369746.77</v>
      </c>
      <c r="L445" s="1">
        <v>126852.2</v>
      </c>
      <c r="M445" s="1">
        <f>M436-M439-M441-M442</f>
        <v>535549.16</v>
      </c>
      <c r="N445" s="1">
        <v>46707.18</v>
      </c>
      <c r="O445" s="1">
        <v>146595.50000000003</v>
      </c>
      <c r="P445" s="1">
        <v>10875.62</v>
      </c>
      <c r="Q445" s="1">
        <v>314450</v>
      </c>
      <c r="R445" s="1">
        <v>88082.269999999975</v>
      </c>
      <c r="S445" s="1">
        <v>20548.480000000003</v>
      </c>
      <c r="T445" s="1">
        <v>831702.4099999998</v>
      </c>
      <c r="U445" s="1">
        <v>237773.35999999996</v>
      </c>
      <c r="V445" s="1">
        <v>140246.03999999998</v>
      </c>
      <c r="W445" s="1">
        <v>831.66000000000076</v>
      </c>
      <c r="X445" s="1">
        <v>1769.0200000000004</v>
      </c>
      <c r="Y445" s="1">
        <v>1743000</v>
      </c>
    </row>
    <row r="446" spans="1:25" x14ac:dyDescent="0.25">
      <c r="A446" s="3" t="s">
        <v>270</v>
      </c>
      <c r="B446" s="3" t="s">
        <v>271</v>
      </c>
      <c r="C446" s="3"/>
      <c r="D446" s="3"/>
      <c r="E446" s="3"/>
      <c r="F446" s="3"/>
      <c r="G446" s="3"/>
      <c r="H446" s="3"/>
      <c r="I446" s="3"/>
      <c r="J446" s="3">
        <v>359.99</v>
      </c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30" x14ac:dyDescent="0.25">
      <c r="A447" s="10" t="s">
        <v>314</v>
      </c>
      <c r="B447" s="3" t="s">
        <v>315</v>
      </c>
      <c r="C447" s="3"/>
      <c r="D447" s="3"/>
      <c r="E447" s="3"/>
      <c r="F447" s="3"/>
      <c r="G447" s="3"/>
      <c r="H447" s="3"/>
      <c r="I447" s="3"/>
      <c r="J447" s="3"/>
      <c r="K447" s="3">
        <v>655.68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30" x14ac:dyDescent="0.25">
      <c r="A448" s="3" t="s">
        <v>16</v>
      </c>
      <c r="B448" s="10" t="s">
        <v>17</v>
      </c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>
        <v>1800</v>
      </c>
      <c r="U448" s="3"/>
      <c r="V448" s="3"/>
      <c r="W448" s="3"/>
      <c r="X448" s="3"/>
      <c r="Y448" s="3"/>
    </row>
    <row r="449" spans="1:25" ht="30" x14ac:dyDescent="0.25">
      <c r="A449" s="3" t="s">
        <v>16</v>
      </c>
      <c r="B449" s="10" t="s">
        <v>17</v>
      </c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>
        <v>1800</v>
      </c>
      <c r="U449" s="3"/>
      <c r="V449" s="3"/>
      <c r="W449" s="3"/>
      <c r="X449" s="3"/>
      <c r="Y449" s="3"/>
    </row>
    <row r="450" spans="1:25" ht="30" x14ac:dyDescent="0.25">
      <c r="A450" s="3" t="s">
        <v>16</v>
      </c>
      <c r="B450" s="10" t="s">
        <v>17</v>
      </c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>
        <v>1800</v>
      </c>
      <c r="U450" s="3"/>
      <c r="V450" s="3"/>
      <c r="W450" s="3"/>
      <c r="X450" s="3"/>
      <c r="Y450" s="3"/>
    </row>
    <row r="451" spans="1:25" ht="30" x14ac:dyDescent="0.25">
      <c r="A451" s="3" t="s">
        <v>16</v>
      </c>
      <c r="B451" s="10" t="s">
        <v>17</v>
      </c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>
        <v>1800</v>
      </c>
      <c r="U451" s="3"/>
      <c r="V451" s="3"/>
      <c r="W451" s="3"/>
      <c r="X451" s="3"/>
      <c r="Y451" s="3"/>
    </row>
    <row r="452" spans="1:25" x14ac:dyDescent="0.25">
      <c r="A452" s="3" t="s">
        <v>16</v>
      </c>
      <c r="B452" s="3" t="s">
        <v>211</v>
      </c>
      <c r="C452" s="3"/>
      <c r="D452" s="3"/>
      <c r="E452" s="3"/>
      <c r="F452" s="3"/>
      <c r="G452" s="3"/>
      <c r="H452" s="3"/>
      <c r="I452" s="3"/>
      <c r="J452" s="3">
        <v>800</v>
      </c>
      <c r="K452" s="3"/>
      <c r="L452" s="3"/>
      <c r="M452" s="3"/>
      <c r="N452" s="37">
        <v>332</v>
      </c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30" x14ac:dyDescent="0.25">
      <c r="A453" s="10" t="s">
        <v>316</v>
      </c>
      <c r="B453" s="3" t="s">
        <v>152</v>
      </c>
      <c r="C453" s="3"/>
      <c r="D453" s="3"/>
      <c r="E453" s="3"/>
      <c r="F453" s="3"/>
      <c r="G453" s="3"/>
      <c r="H453" s="3"/>
      <c r="I453" s="3"/>
      <c r="J453" s="3"/>
      <c r="K453" s="3">
        <v>192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30" x14ac:dyDescent="0.25">
      <c r="A454" s="3"/>
      <c r="B454" s="10" t="s">
        <v>317</v>
      </c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>
        <v>476.85</v>
      </c>
      <c r="U454" s="3"/>
      <c r="V454" s="3"/>
      <c r="W454" s="3"/>
      <c r="X454" s="3"/>
      <c r="Y454" s="3"/>
    </row>
    <row r="455" spans="1:25" s="2" customFormat="1" ht="15.75" thickBot="1" x14ac:dyDescent="0.3">
      <c r="A455" s="1"/>
      <c r="B455" s="1" t="s">
        <v>318</v>
      </c>
      <c r="C455" s="1">
        <v>1760.2000000000005</v>
      </c>
      <c r="D455" s="1">
        <v>0</v>
      </c>
      <c r="E455" s="1">
        <v>89110.04</v>
      </c>
      <c r="F455" s="1">
        <v>7016.0600000000013</v>
      </c>
      <c r="G455" s="1">
        <v>34000</v>
      </c>
      <c r="H455" s="1">
        <v>22722.339999999997</v>
      </c>
      <c r="I455" s="1">
        <v>19303.369999999988</v>
      </c>
      <c r="J455" s="1">
        <f>J445-J446-J452</f>
        <v>477322.24000000017</v>
      </c>
      <c r="K455" s="1">
        <f>K445-K447-K453</f>
        <v>368899.09</v>
      </c>
      <c r="L455" s="1">
        <v>126852.2</v>
      </c>
      <c r="M455" s="1">
        <v>535549.16</v>
      </c>
      <c r="N455" s="1">
        <f>N445-N452</f>
        <v>46375.18</v>
      </c>
      <c r="O455" s="1">
        <v>146595.50000000003</v>
      </c>
      <c r="P455" s="1">
        <v>10875.62</v>
      </c>
      <c r="Q455" s="1">
        <v>314450</v>
      </c>
      <c r="R455" s="1">
        <v>88082.269999999975</v>
      </c>
      <c r="S455" s="1">
        <v>20548.480000000003</v>
      </c>
      <c r="T455" s="1">
        <f>T445-T448-T449-T450-T451-T454</f>
        <v>824025.55999999982</v>
      </c>
      <c r="U455" s="1">
        <f>U445-U452</f>
        <v>237773.35999999996</v>
      </c>
      <c r="V455" s="1">
        <v>140246.03999999998</v>
      </c>
      <c r="W455" s="1">
        <v>831.66000000000076</v>
      </c>
      <c r="X455" s="1">
        <v>1769.0200000000004</v>
      </c>
      <c r="Y455" s="1">
        <v>1743000</v>
      </c>
    </row>
    <row r="456" spans="1:25" s="25" customFormat="1" ht="15.75" thickBot="1" x14ac:dyDescent="0.3">
      <c r="A456" s="15"/>
      <c r="B456" s="16"/>
      <c r="C456" s="17">
        <v>36911</v>
      </c>
      <c r="D456" s="17">
        <v>37276</v>
      </c>
      <c r="E456" s="17">
        <v>37641</v>
      </c>
      <c r="F456" s="17">
        <v>38006</v>
      </c>
      <c r="G456" s="17">
        <v>38372</v>
      </c>
      <c r="H456" s="17">
        <v>38737</v>
      </c>
      <c r="I456" s="17">
        <v>39467</v>
      </c>
      <c r="J456" s="17">
        <v>39833</v>
      </c>
      <c r="K456" s="17">
        <v>10978</v>
      </c>
      <c r="L456" s="17">
        <v>36576</v>
      </c>
      <c r="M456" s="17">
        <v>11098</v>
      </c>
      <c r="N456" s="17">
        <v>37062</v>
      </c>
      <c r="O456" s="17">
        <v>37427</v>
      </c>
      <c r="P456" s="17">
        <v>36789</v>
      </c>
      <c r="Q456" s="17">
        <v>36850</v>
      </c>
      <c r="R456" s="17" t="s">
        <v>1</v>
      </c>
      <c r="S456" s="17" t="s">
        <v>2</v>
      </c>
      <c r="T456" s="17" t="s">
        <v>3</v>
      </c>
      <c r="U456" s="17" t="s">
        <v>4</v>
      </c>
      <c r="V456" s="17" t="s">
        <v>5</v>
      </c>
      <c r="W456" s="17" t="s">
        <v>6</v>
      </c>
      <c r="X456" s="17" t="s">
        <v>7</v>
      </c>
      <c r="Y456" s="28" t="s">
        <v>8</v>
      </c>
    </row>
    <row r="457" spans="1:25" s="2" customFormat="1" x14ac:dyDescent="0.25">
      <c r="A457" s="1"/>
      <c r="B457" s="1" t="s">
        <v>318</v>
      </c>
      <c r="C457" s="1">
        <v>1760.2000000000005</v>
      </c>
      <c r="D457" s="1">
        <v>0</v>
      </c>
      <c r="E457" s="1">
        <v>89110.04</v>
      </c>
      <c r="F457" s="1">
        <v>7016.0600000000013</v>
      </c>
      <c r="G457" s="1">
        <v>34000</v>
      </c>
      <c r="H457" s="1">
        <v>22722.339999999997</v>
      </c>
      <c r="I457" s="1">
        <v>19303.369999999988</v>
      </c>
      <c r="J457" s="1">
        <v>477322.24000000017</v>
      </c>
      <c r="K457" s="1">
        <v>368899.09</v>
      </c>
      <c r="L457" s="1">
        <v>126852.2</v>
      </c>
      <c r="M457" s="1">
        <v>535549.16</v>
      </c>
      <c r="N457" s="1">
        <v>46375.18</v>
      </c>
      <c r="O457" s="1">
        <v>146595.50000000003</v>
      </c>
      <c r="P457" s="1">
        <v>10875.62</v>
      </c>
      <c r="Q457" s="1">
        <v>314450</v>
      </c>
      <c r="R457" s="1">
        <v>88082.269999999975</v>
      </c>
      <c r="S457" s="1">
        <v>20548.480000000003</v>
      </c>
      <c r="T457" s="1">
        <v>824025.55999999982</v>
      </c>
      <c r="U457" s="1">
        <v>237773.35999999996</v>
      </c>
      <c r="V457" s="1">
        <v>140246.03999999998</v>
      </c>
      <c r="W457" s="1">
        <v>831.66000000000076</v>
      </c>
      <c r="X457" s="1">
        <v>1769.0200000000004</v>
      </c>
      <c r="Y457" s="1">
        <v>1743000</v>
      </c>
    </row>
    <row r="458" spans="1:25" x14ac:dyDescent="0.25">
      <c r="A458" s="3" t="s">
        <v>20</v>
      </c>
      <c r="B458" s="3" t="s">
        <v>152</v>
      </c>
      <c r="C458" s="3"/>
      <c r="D458" s="3"/>
      <c r="E458" s="3"/>
      <c r="F458" s="3"/>
      <c r="G458" s="3"/>
      <c r="H458" s="3">
        <v>4106</v>
      </c>
      <c r="I458" s="3"/>
      <c r="J458" s="3"/>
      <c r="K458" s="3"/>
      <c r="L458" s="3"/>
      <c r="M458" s="3">
        <v>389</v>
      </c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x14ac:dyDescent="0.25">
      <c r="A459" s="3" t="s">
        <v>22</v>
      </c>
      <c r="B459" s="3" t="s">
        <v>319</v>
      </c>
      <c r="C459" s="3"/>
      <c r="D459" s="3"/>
      <c r="E459" s="3"/>
      <c r="F459" s="3"/>
      <c r="G459" s="3"/>
      <c r="H459" s="3"/>
      <c r="I459" s="3"/>
      <c r="J459" s="3">
        <v>2129.1</v>
      </c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x14ac:dyDescent="0.25">
      <c r="A460" s="3" t="s">
        <v>320</v>
      </c>
      <c r="B460" s="3" t="s">
        <v>152</v>
      </c>
      <c r="C460" s="3"/>
      <c r="D460" s="3"/>
      <c r="E460" s="3"/>
      <c r="F460" s="3"/>
      <c r="G460" s="3"/>
      <c r="H460" s="3"/>
      <c r="I460" s="3"/>
      <c r="J460" s="3"/>
      <c r="K460" s="3">
        <v>200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x14ac:dyDescent="0.25">
      <c r="A461" s="3"/>
      <c r="B461" s="3" t="s">
        <v>321</v>
      </c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>
        <v>30.5</v>
      </c>
      <c r="S461" s="3"/>
      <c r="T461" s="3"/>
      <c r="U461" s="3"/>
      <c r="V461" s="3"/>
      <c r="W461" s="3"/>
      <c r="X461" s="3"/>
      <c r="Y461" s="3"/>
    </row>
    <row r="462" spans="1:25" x14ac:dyDescent="0.25">
      <c r="A462" s="3" t="s">
        <v>322</v>
      </c>
      <c r="B462" s="3" t="s">
        <v>185</v>
      </c>
      <c r="C462" s="3"/>
      <c r="D462" s="3"/>
      <c r="E462" s="3"/>
      <c r="F462" s="3"/>
      <c r="G462" s="3"/>
      <c r="H462" s="3"/>
      <c r="I462" s="3"/>
      <c r="J462" s="3"/>
      <c r="K462" s="3">
        <v>79.2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x14ac:dyDescent="0.25">
      <c r="A463" s="3"/>
      <c r="B463" s="3" t="s">
        <v>211</v>
      </c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>
        <v>2660</v>
      </c>
      <c r="U463" s="3"/>
      <c r="V463" s="3">
        <v>5000</v>
      </c>
      <c r="W463" s="3"/>
      <c r="X463" s="3"/>
      <c r="Y463" s="3"/>
    </row>
    <row r="464" spans="1:25" x14ac:dyDescent="0.25">
      <c r="A464" s="3"/>
      <c r="B464" s="3" t="s">
        <v>211</v>
      </c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>
        <v>5700</v>
      </c>
      <c r="W464" s="3"/>
      <c r="X464" s="3"/>
      <c r="Y464" s="3"/>
    </row>
    <row r="465" spans="1:25" s="2" customFormat="1" x14ac:dyDescent="0.25">
      <c r="A465" s="1"/>
      <c r="B465" s="1" t="s">
        <v>323</v>
      </c>
      <c r="C465" s="1">
        <v>1760.2000000000005</v>
      </c>
      <c r="D465" s="1">
        <v>0</v>
      </c>
      <c r="E465" s="1">
        <v>89110.04</v>
      </c>
      <c r="F465" s="1">
        <v>7016.0600000000013</v>
      </c>
      <c r="G465" s="1">
        <v>34000</v>
      </c>
      <c r="H465" s="1">
        <f>H457-H458</f>
        <v>18616.339999999997</v>
      </c>
      <c r="I465" s="1">
        <v>19303.369999999988</v>
      </c>
      <c r="J465" s="1">
        <f>J457-J459</f>
        <v>475193.14000000019</v>
      </c>
      <c r="K465" s="1">
        <f>K457-K460-K462</f>
        <v>368619.89</v>
      </c>
      <c r="L465" s="1">
        <v>126852.2</v>
      </c>
      <c r="M465" s="1">
        <f>M457-M458</f>
        <v>535160.16</v>
      </c>
      <c r="N465" s="1">
        <v>46375.18</v>
      </c>
      <c r="O465" s="1">
        <v>146595.50000000003</v>
      </c>
      <c r="P465" s="1">
        <v>10875.62</v>
      </c>
      <c r="Q465" s="1">
        <v>314450</v>
      </c>
      <c r="R465" s="1">
        <f>R457-R461</f>
        <v>88051.769999999975</v>
      </c>
      <c r="S465" s="1">
        <v>20548.480000000003</v>
      </c>
      <c r="T465" s="1">
        <f>T457-T463</f>
        <v>821365.55999999982</v>
      </c>
      <c r="U465" s="1">
        <v>237773.35999999996</v>
      </c>
      <c r="V465" s="1">
        <f>V457-V463-V464</f>
        <v>129546.03999999998</v>
      </c>
      <c r="W465" s="1">
        <v>831.66000000000076</v>
      </c>
      <c r="X465" s="1">
        <v>1769.0200000000004</v>
      </c>
      <c r="Y465" s="1">
        <v>1743000</v>
      </c>
    </row>
    <row r="466" spans="1:25" x14ac:dyDescent="0.25">
      <c r="A466" s="3"/>
      <c r="B466" s="3" t="s">
        <v>135</v>
      </c>
      <c r="C466" s="3"/>
      <c r="D466" s="3"/>
      <c r="E466" s="3"/>
      <c r="F466" s="3"/>
      <c r="G466" s="3"/>
      <c r="H466" s="3"/>
      <c r="I466" s="3">
        <v>30.5</v>
      </c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>
        <v>35.57</v>
      </c>
      <c r="U466" s="3"/>
      <c r="V466" s="3"/>
      <c r="W466" s="3"/>
      <c r="X466" s="3"/>
      <c r="Y466" s="3"/>
    </row>
    <row r="467" spans="1:25" s="2" customFormat="1" x14ac:dyDescent="0.25">
      <c r="A467" s="1"/>
      <c r="B467" s="1" t="s">
        <v>323</v>
      </c>
      <c r="C467" s="1">
        <v>1760.2000000000005</v>
      </c>
      <c r="D467" s="1">
        <v>0</v>
      </c>
      <c r="E467" s="1">
        <v>89110.04</v>
      </c>
      <c r="F467" s="1">
        <v>7016.0600000000013</v>
      </c>
      <c r="G467" s="1">
        <v>34000</v>
      </c>
      <c r="H467" s="1">
        <v>18616.339999999997</v>
      </c>
      <c r="I467" s="1">
        <f>I465+I466</f>
        <v>19333.869999999988</v>
      </c>
      <c r="J467" s="1">
        <v>475193.14000000019</v>
      </c>
      <c r="K467" s="1">
        <v>368619.89</v>
      </c>
      <c r="L467" s="1">
        <v>126852.2</v>
      </c>
      <c r="M467" s="1">
        <v>535160.16</v>
      </c>
      <c r="N467" s="1">
        <v>46375.18</v>
      </c>
      <c r="O467" s="1">
        <v>146595.50000000003</v>
      </c>
      <c r="P467" s="1">
        <v>10875.62</v>
      </c>
      <c r="Q467" s="1">
        <v>314450</v>
      </c>
      <c r="R467" s="1">
        <v>88051.769999999975</v>
      </c>
      <c r="S467" s="1">
        <v>20548.480000000003</v>
      </c>
      <c r="T467" s="1">
        <f>T465+T466</f>
        <v>821401.12999999977</v>
      </c>
      <c r="U467" s="1">
        <v>237773.35999999996</v>
      </c>
      <c r="V467" s="1">
        <v>129546.03999999998</v>
      </c>
      <c r="W467" s="1">
        <v>831.66000000000076</v>
      </c>
      <c r="X467" s="1">
        <v>1769.0200000000004</v>
      </c>
      <c r="Y467" s="1">
        <v>1743000</v>
      </c>
    </row>
    <row r="468" spans="1:25" ht="30" x14ac:dyDescent="0.25">
      <c r="A468" s="3" t="s">
        <v>324</v>
      </c>
      <c r="B468" s="10" t="s">
        <v>325</v>
      </c>
      <c r="C468" s="3"/>
      <c r="D468" s="3"/>
      <c r="E468" s="3"/>
      <c r="F468" s="3"/>
      <c r="G468" s="3"/>
      <c r="H468" s="3"/>
      <c r="I468" s="3"/>
      <c r="J468" s="3"/>
      <c r="K468" s="3">
        <v>1600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x14ac:dyDescent="0.25">
      <c r="A469" s="3" t="s">
        <v>16</v>
      </c>
      <c r="B469" s="3" t="s">
        <v>185</v>
      </c>
      <c r="C469" s="3"/>
      <c r="D469" s="3"/>
      <c r="E469" s="3"/>
      <c r="F469" s="3"/>
      <c r="G469" s="3"/>
      <c r="H469" s="3"/>
      <c r="I469" s="3"/>
      <c r="J469" s="3"/>
      <c r="K469" s="3">
        <v>79.2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x14ac:dyDescent="0.25">
      <c r="A470" s="3"/>
      <c r="B470" s="3" t="s">
        <v>334</v>
      </c>
      <c r="C470" s="3"/>
      <c r="D470" s="3"/>
      <c r="E470" s="3"/>
      <c r="F470" s="3"/>
      <c r="G470" s="3"/>
      <c r="H470" s="3"/>
      <c r="I470" s="3"/>
      <c r="J470" s="3"/>
      <c r="K470" s="3">
        <v>141.96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x14ac:dyDescent="0.25">
      <c r="A471" s="3"/>
      <c r="B471" s="3" t="s">
        <v>28</v>
      </c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>
        <v>130.22999999999999</v>
      </c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x14ac:dyDescent="0.25">
      <c r="A472" s="3"/>
      <c r="B472" s="3" t="s">
        <v>140</v>
      </c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>
        <v>432.62</v>
      </c>
      <c r="U472" s="3"/>
      <c r="V472" s="3"/>
      <c r="W472" s="3"/>
      <c r="X472" s="3"/>
      <c r="Y472" s="3"/>
    </row>
    <row r="473" spans="1:25" x14ac:dyDescent="0.25">
      <c r="A473" s="3" t="s">
        <v>142</v>
      </c>
      <c r="B473" s="3" t="s">
        <v>24</v>
      </c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>
        <v>1125</v>
      </c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x14ac:dyDescent="0.25">
      <c r="A474" s="3" t="s">
        <v>142</v>
      </c>
      <c r="B474" s="3" t="s">
        <v>24</v>
      </c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>
        <v>1125</v>
      </c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x14ac:dyDescent="0.25">
      <c r="A475" s="3"/>
      <c r="B475" s="3" t="s">
        <v>65</v>
      </c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>
        <v>339.81</v>
      </c>
      <c r="U475" s="3"/>
      <c r="V475" s="3"/>
      <c r="W475" s="3"/>
      <c r="X475" s="3"/>
      <c r="Y475" s="3"/>
    </row>
    <row r="476" spans="1:25" ht="30" x14ac:dyDescent="0.25">
      <c r="A476" s="3" t="s">
        <v>142</v>
      </c>
      <c r="B476" s="10" t="s">
        <v>326</v>
      </c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>
        <v>3713</v>
      </c>
      <c r="U476" s="3"/>
      <c r="V476" s="3"/>
      <c r="W476" s="3"/>
      <c r="X476" s="3"/>
      <c r="Y476" s="3"/>
    </row>
    <row r="477" spans="1:25" ht="30" x14ac:dyDescent="0.25">
      <c r="A477" s="3" t="s">
        <v>142</v>
      </c>
      <c r="B477" s="10" t="s">
        <v>326</v>
      </c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>
        <v>3713</v>
      </c>
      <c r="U477" s="3"/>
      <c r="V477" s="3"/>
      <c r="W477" s="3"/>
      <c r="X477" s="3"/>
      <c r="Y477" s="3"/>
    </row>
    <row r="478" spans="1:25" s="2" customFormat="1" x14ac:dyDescent="0.25">
      <c r="A478" s="1"/>
      <c r="B478" s="1" t="s">
        <v>327</v>
      </c>
      <c r="C478" s="1">
        <v>1760.2000000000005</v>
      </c>
      <c r="D478" s="1">
        <v>0</v>
      </c>
      <c r="E478" s="1">
        <v>89110.04</v>
      </c>
      <c r="F478" s="1">
        <v>7016.0600000000013</v>
      </c>
      <c r="G478" s="1">
        <v>34000</v>
      </c>
      <c r="H478" s="1">
        <v>18616.339999999997</v>
      </c>
      <c r="I478" s="1">
        <v>19333.869999999988</v>
      </c>
      <c r="J478" s="1">
        <v>475193.14000000019</v>
      </c>
      <c r="K478" s="1">
        <f>K467-K468-K469-K470</f>
        <v>366798.73</v>
      </c>
      <c r="L478" s="1">
        <v>126852.2</v>
      </c>
      <c r="M478" s="1">
        <v>535160.16</v>
      </c>
      <c r="N478" s="1">
        <f>N467-N471</f>
        <v>46244.95</v>
      </c>
      <c r="O478" s="1">
        <f>O467-O473-O474</f>
        <v>144345.50000000003</v>
      </c>
      <c r="P478" s="1">
        <v>10875.62</v>
      </c>
      <c r="Q478" s="1">
        <v>314450</v>
      </c>
      <c r="R478" s="1">
        <v>88051.769999999975</v>
      </c>
      <c r="S478" s="1">
        <v>20548.480000000003</v>
      </c>
      <c r="T478" s="1">
        <f>T467-T472-T475-T476-T477</f>
        <v>813202.69999999972</v>
      </c>
      <c r="U478" s="1">
        <v>237773.35999999996</v>
      </c>
      <c r="V478" s="1">
        <v>129546.03999999998</v>
      </c>
      <c r="W478" s="1">
        <v>831.66000000000076</v>
      </c>
      <c r="X478" s="1">
        <v>1769.0200000000004</v>
      </c>
      <c r="Y478" s="1">
        <v>1743000</v>
      </c>
    </row>
    <row r="479" spans="1:25" x14ac:dyDescent="0.25">
      <c r="A479" s="3" t="s">
        <v>143</v>
      </c>
      <c r="B479" s="3" t="s">
        <v>168</v>
      </c>
      <c r="C479" s="3"/>
      <c r="D479" s="3"/>
      <c r="E479" s="3"/>
      <c r="F479" s="3"/>
      <c r="G479" s="3"/>
      <c r="H479" s="3">
        <v>1100</v>
      </c>
      <c r="I479" s="3"/>
      <c r="J479" s="3"/>
      <c r="K479" s="3"/>
      <c r="L479" s="3"/>
      <c r="M479" s="3">
        <v>300</v>
      </c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x14ac:dyDescent="0.25">
      <c r="A480" s="3" t="s">
        <v>11</v>
      </c>
      <c r="B480" s="3" t="s">
        <v>12</v>
      </c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>
        <v>995.38</v>
      </c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30" x14ac:dyDescent="0.25">
      <c r="A481" s="3" t="s">
        <v>156</v>
      </c>
      <c r="B481" s="10" t="s">
        <v>328</v>
      </c>
      <c r="C481" s="3"/>
      <c r="D481" s="3"/>
      <c r="E481" s="3">
        <v>1727.3</v>
      </c>
      <c r="F481" s="3"/>
      <c r="G481" s="3"/>
      <c r="H481" s="3"/>
      <c r="I481" s="3">
        <v>80</v>
      </c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x14ac:dyDescent="0.25">
      <c r="A482" s="3" t="s">
        <v>218</v>
      </c>
      <c r="B482" s="3" t="s">
        <v>211</v>
      </c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>
        <v>233</v>
      </c>
      <c r="O482" s="3"/>
      <c r="P482" s="3"/>
      <c r="Q482" s="3"/>
      <c r="R482" s="3"/>
      <c r="S482" s="3"/>
      <c r="T482" s="3"/>
      <c r="U482" s="3"/>
      <c r="V482" s="3">
        <v>4790</v>
      </c>
      <c r="W482" s="3"/>
      <c r="X482" s="3"/>
      <c r="Y482" s="3"/>
    </row>
    <row r="483" spans="1:25" x14ac:dyDescent="0.25">
      <c r="A483" s="3"/>
      <c r="B483" s="3" t="s">
        <v>65</v>
      </c>
      <c r="C483" s="3"/>
      <c r="D483" s="3"/>
      <c r="E483" s="3"/>
      <c r="F483" s="3"/>
      <c r="G483" s="3"/>
      <c r="H483" s="3"/>
      <c r="I483" s="3"/>
      <c r="J483" s="3">
        <v>114.5</v>
      </c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s="2" customFormat="1" x14ac:dyDescent="0.25">
      <c r="A484" s="1"/>
      <c r="B484" s="1" t="s">
        <v>329</v>
      </c>
      <c r="C484" s="1">
        <v>1760.2000000000005</v>
      </c>
      <c r="D484" s="1">
        <v>0</v>
      </c>
      <c r="E484" s="1">
        <f>E478-E481</f>
        <v>87382.739999999991</v>
      </c>
      <c r="F484" s="1">
        <v>7016.0600000000013</v>
      </c>
      <c r="G484" s="1">
        <v>34000</v>
      </c>
      <c r="H484" s="1">
        <f>H478-H479</f>
        <v>17516.339999999997</v>
      </c>
      <c r="I484" s="1">
        <f>I478-I481</f>
        <v>19253.869999999988</v>
      </c>
      <c r="J484" s="1">
        <f>J478-J483</f>
        <v>475078.64000000019</v>
      </c>
      <c r="K484" s="1">
        <v>366798.73</v>
      </c>
      <c r="L484" s="1">
        <v>126852.2</v>
      </c>
      <c r="M484" s="1">
        <f>M478-M479-M480</f>
        <v>533864.78</v>
      </c>
      <c r="N484" s="1">
        <f>N478-N482</f>
        <v>46011.95</v>
      </c>
      <c r="O484" s="1">
        <v>144345.50000000003</v>
      </c>
      <c r="P484" s="1">
        <v>10875.62</v>
      </c>
      <c r="Q484" s="1">
        <v>314450</v>
      </c>
      <c r="R484" s="1">
        <v>88051.769999999975</v>
      </c>
      <c r="S484" s="1">
        <v>20548.480000000003</v>
      </c>
      <c r="T484" s="1">
        <v>813202.69999999972</v>
      </c>
      <c r="U484" s="1">
        <v>237773.35999999996</v>
      </c>
      <c r="V484" s="1">
        <f>V478-V482</f>
        <v>124756.03999999998</v>
      </c>
      <c r="W484" s="1">
        <v>831.66000000000076</v>
      </c>
      <c r="X484" s="1">
        <v>1769.0200000000004</v>
      </c>
      <c r="Y484" s="1">
        <v>1743000</v>
      </c>
    </row>
    <row r="485" spans="1:25" x14ac:dyDescent="0.25">
      <c r="A485" s="3"/>
      <c r="B485" s="3" t="s">
        <v>135</v>
      </c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>
        <v>4.3099999999999996</v>
      </c>
      <c r="O485" s="3"/>
      <c r="P485" s="3"/>
      <c r="Q485" s="3"/>
      <c r="R485" s="3"/>
      <c r="S485" s="3"/>
      <c r="T485" s="3"/>
      <c r="U485" s="3"/>
      <c r="V485" s="3">
        <v>800</v>
      </c>
      <c r="W485" s="3"/>
      <c r="X485" s="3"/>
      <c r="Y485" s="3"/>
    </row>
    <row r="486" spans="1:25" s="2" customFormat="1" ht="15.75" thickBot="1" x14ac:dyDescent="0.3">
      <c r="A486" s="1"/>
      <c r="B486" s="1" t="s">
        <v>329</v>
      </c>
      <c r="C486" s="1">
        <v>1760.2000000000005</v>
      </c>
      <c r="D486" s="1">
        <v>0</v>
      </c>
      <c r="E486" s="1">
        <v>87382.739999999991</v>
      </c>
      <c r="F486" s="1">
        <v>7016.0600000000013</v>
      </c>
      <c r="G486" s="1">
        <v>34000</v>
      </c>
      <c r="H486" s="1">
        <v>17516.339999999997</v>
      </c>
      <c r="I486" s="1">
        <v>19253.869999999988</v>
      </c>
      <c r="J486" s="1">
        <v>475078.64000000019</v>
      </c>
      <c r="K486" s="1">
        <v>366798.73</v>
      </c>
      <c r="L486" s="1">
        <v>126852.2</v>
      </c>
      <c r="M486" s="1">
        <v>533864.78</v>
      </c>
      <c r="N486" s="1">
        <f>N484+N485</f>
        <v>46016.259999999995</v>
      </c>
      <c r="O486" s="1">
        <v>144345.50000000003</v>
      </c>
      <c r="P486" s="1">
        <v>10875.62</v>
      </c>
      <c r="Q486" s="1">
        <v>314450</v>
      </c>
      <c r="R486" s="1">
        <v>88051.769999999975</v>
      </c>
      <c r="S486" s="1">
        <v>20548.480000000003</v>
      </c>
      <c r="T486" s="1">
        <v>813202.69999999972</v>
      </c>
      <c r="U486" s="1">
        <v>237773.35999999996</v>
      </c>
      <c r="V486" s="1">
        <f>V484+V485</f>
        <v>125556.03999999998</v>
      </c>
      <c r="W486" s="1">
        <v>831.66000000000076</v>
      </c>
      <c r="X486" s="1">
        <v>1769.0200000000004</v>
      </c>
      <c r="Y486" s="1">
        <v>1743000</v>
      </c>
    </row>
    <row r="487" spans="1:25" s="25" customFormat="1" ht="15.75" thickBot="1" x14ac:dyDescent="0.3">
      <c r="A487" s="15"/>
      <c r="B487" s="16"/>
      <c r="C487" s="17">
        <v>36911</v>
      </c>
      <c r="D487" s="17">
        <v>37276</v>
      </c>
      <c r="E487" s="17">
        <v>37641</v>
      </c>
      <c r="F487" s="17">
        <v>38006</v>
      </c>
      <c r="G487" s="17">
        <v>38372</v>
      </c>
      <c r="H487" s="17">
        <v>38737</v>
      </c>
      <c r="I487" s="17">
        <v>39467</v>
      </c>
      <c r="J487" s="17">
        <v>39833</v>
      </c>
      <c r="K487" s="17">
        <v>10978</v>
      </c>
      <c r="L487" s="17">
        <v>36576</v>
      </c>
      <c r="M487" s="17">
        <v>11098</v>
      </c>
      <c r="N487" s="17">
        <v>37062</v>
      </c>
      <c r="O487" s="17">
        <v>37427</v>
      </c>
      <c r="P487" s="17">
        <v>36789</v>
      </c>
      <c r="Q487" s="17">
        <v>36850</v>
      </c>
      <c r="R487" s="17" t="s">
        <v>1</v>
      </c>
      <c r="S487" s="17" t="s">
        <v>2</v>
      </c>
      <c r="T487" s="17" t="s">
        <v>3</v>
      </c>
      <c r="U487" s="17" t="s">
        <v>4</v>
      </c>
      <c r="V487" s="17" t="s">
        <v>5</v>
      </c>
      <c r="W487" s="17" t="s">
        <v>6</v>
      </c>
      <c r="X487" s="17" t="s">
        <v>7</v>
      </c>
      <c r="Y487" s="28" t="s">
        <v>8</v>
      </c>
    </row>
    <row r="488" spans="1:25" s="2" customFormat="1" x14ac:dyDescent="0.25">
      <c r="A488" s="1"/>
      <c r="B488" s="1" t="s">
        <v>329</v>
      </c>
      <c r="C488" s="1">
        <v>1760.2000000000005</v>
      </c>
      <c r="D488" s="1">
        <v>0</v>
      </c>
      <c r="E488" s="1">
        <v>87382.739999999991</v>
      </c>
      <c r="F488" s="1">
        <v>7016.0600000000013</v>
      </c>
      <c r="G488" s="1">
        <v>34000</v>
      </c>
      <c r="H488" s="1">
        <v>17516.339999999997</v>
      </c>
      <c r="I488" s="1">
        <v>19253.869999999988</v>
      </c>
      <c r="J488" s="1">
        <v>475078.64000000019</v>
      </c>
      <c r="K488" s="1">
        <v>366798.73</v>
      </c>
      <c r="L488" s="1">
        <v>126852.2</v>
      </c>
      <c r="M488" s="1">
        <v>533864.78</v>
      </c>
      <c r="N488" s="1">
        <v>46016.259999999995</v>
      </c>
      <c r="O488" s="1">
        <v>144345.50000000003</v>
      </c>
      <c r="P488" s="1">
        <v>10875.62</v>
      </c>
      <c r="Q488" s="1">
        <v>314450</v>
      </c>
      <c r="R488" s="1">
        <v>88051.769999999975</v>
      </c>
      <c r="S488" s="1">
        <v>20548.480000000003</v>
      </c>
      <c r="T488" s="1">
        <v>813202.69999999972</v>
      </c>
      <c r="U488" s="1">
        <v>237773.35999999996</v>
      </c>
      <c r="V488" s="1">
        <v>125556.03999999998</v>
      </c>
      <c r="W488" s="1">
        <v>831.66000000000076</v>
      </c>
      <c r="X488" s="1">
        <v>1769.0200000000004</v>
      </c>
      <c r="Y488" s="1">
        <v>1743000</v>
      </c>
    </row>
    <row r="489" spans="1:25" x14ac:dyDescent="0.25">
      <c r="A489" s="3" t="s">
        <v>123</v>
      </c>
      <c r="B489" s="3" t="s">
        <v>12</v>
      </c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>
        <v>24752.76</v>
      </c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x14ac:dyDescent="0.25">
      <c r="A490" s="3" t="s">
        <v>20</v>
      </c>
      <c r="B490" s="3" t="s">
        <v>12</v>
      </c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x14ac:dyDescent="0.25">
      <c r="A491" s="3" t="s">
        <v>123</v>
      </c>
      <c r="B491" s="3" t="s">
        <v>261</v>
      </c>
      <c r="C491" s="3"/>
      <c r="D491" s="3"/>
      <c r="E491" s="3"/>
      <c r="F491" s="3"/>
      <c r="G491" s="3"/>
      <c r="H491" s="3"/>
      <c r="I491" s="3"/>
      <c r="J491" s="3"/>
      <c r="K491" s="3">
        <v>26092.799999999999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x14ac:dyDescent="0.25">
      <c r="A492" s="3" t="s">
        <v>143</v>
      </c>
      <c r="B492" s="3" t="s">
        <v>144</v>
      </c>
      <c r="C492" s="3"/>
      <c r="D492" s="3"/>
      <c r="E492" s="3"/>
      <c r="F492" s="3"/>
      <c r="G492" s="3"/>
      <c r="H492" s="3"/>
      <c r="I492" s="3"/>
      <c r="J492" s="3"/>
      <c r="K492" s="3">
        <v>450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45" x14ac:dyDescent="0.25">
      <c r="A493" s="3" t="s">
        <v>143</v>
      </c>
      <c r="B493" s="10" t="s">
        <v>145</v>
      </c>
      <c r="C493" s="3"/>
      <c r="D493" s="3"/>
      <c r="E493" s="3"/>
      <c r="F493" s="3"/>
      <c r="G493" s="3"/>
      <c r="H493" s="3"/>
      <c r="I493" s="3"/>
      <c r="J493" s="3"/>
      <c r="K493" s="3">
        <v>1750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30" x14ac:dyDescent="0.25">
      <c r="A494" s="3" t="s">
        <v>143</v>
      </c>
      <c r="B494" s="10" t="s">
        <v>146</v>
      </c>
      <c r="C494" s="3"/>
      <c r="D494" s="3"/>
      <c r="E494" s="3"/>
      <c r="F494" s="3"/>
      <c r="G494" s="3"/>
      <c r="H494" s="3"/>
      <c r="I494" s="3"/>
      <c r="J494" s="3"/>
      <c r="K494" s="3">
        <v>1750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x14ac:dyDescent="0.25">
      <c r="A495" s="3" t="s">
        <v>91</v>
      </c>
      <c r="B495" s="3" t="s">
        <v>302</v>
      </c>
      <c r="C495" s="3"/>
      <c r="D495" s="3"/>
      <c r="E495" s="3"/>
      <c r="F495" s="3"/>
      <c r="G495" s="3"/>
      <c r="H495" s="3"/>
      <c r="I495" s="3">
        <v>1288.3699999999999</v>
      </c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30" x14ac:dyDescent="0.25">
      <c r="A496" s="3" t="s">
        <v>330</v>
      </c>
      <c r="B496" s="10" t="s">
        <v>209</v>
      </c>
      <c r="C496" s="3"/>
      <c r="D496" s="3"/>
      <c r="E496" s="3"/>
      <c r="F496" s="3"/>
      <c r="G496" s="3"/>
      <c r="H496" s="3"/>
      <c r="I496" s="3"/>
      <c r="J496" s="3"/>
      <c r="K496" s="3">
        <v>3900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x14ac:dyDescent="0.25">
      <c r="A497" s="3" t="s">
        <v>181</v>
      </c>
      <c r="B497" s="3" t="s">
        <v>331</v>
      </c>
      <c r="C497" s="3"/>
      <c r="D497" s="3"/>
      <c r="E497" s="3"/>
      <c r="F497" s="3"/>
      <c r="G497" s="3"/>
      <c r="H497" s="3"/>
      <c r="I497" s="3"/>
      <c r="J497" s="3"/>
      <c r="K497" s="3">
        <v>2800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x14ac:dyDescent="0.25">
      <c r="A498" s="3" t="s">
        <v>322</v>
      </c>
      <c r="B498" s="3" t="s">
        <v>332</v>
      </c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x14ac:dyDescent="0.25">
      <c r="A499" s="3"/>
      <c r="B499" s="3" t="s">
        <v>65</v>
      </c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>
        <v>405</v>
      </c>
      <c r="U499" s="3"/>
      <c r="V499" s="3"/>
      <c r="W499" s="3"/>
      <c r="X499" s="3"/>
      <c r="Y499" s="3"/>
    </row>
    <row r="500" spans="1:25" x14ac:dyDescent="0.25">
      <c r="A500" s="3"/>
      <c r="B500" s="3" t="s">
        <v>65</v>
      </c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>
        <v>239</v>
      </c>
      <c r="W500" s="3"/>
      <c r="X500" s="3"/>
      <c r="Y500" s="3"/>
    </row>
    <row r="501" spans="1:25" x14ac:dyDescent="0.25">
      <c r="A501" s="3"/>
      <c r="B501" s="3" t="s">
        <v>152</v>
      </c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>
        <v>2499</v>
      </c>
      <c r="U501" s="3"/>
      <c r="V501" s="3"/>
      <c r="W501" s="3"/>
      <c r="X501" s="3"/>
      <c r="Y501" s="3"/>
    </row>
    <row r="502" spans="1:25" s="2" customFormat="1" x14ac:dyDescent="0.25">
      <c r="A502" s="1"/>
      <c r="B502" s="1" t="s">
        <v>333</v>
      </c>
      <c r="C502" s="1">
        <v>1760.2000000000005</v>
      </c>
      <c r="D502" s="1">
        <v>0</v>
      </c>
      <c r="E502" s="1">
        <v>87382.739999999991</v>
      </c>
      <c r="F502" s="1">
        <v>7016.0600000000013</v>
      </c>
      <c r="G502" s="1">
        <v>34000</v>
      </c>
      <c r="H502" s="1">
        <v>17516.339999999997</v>
      </c>
      <c r="I502" s="1">
        <f>I488-I495</f>
        <v>17965.499999999989</v>
      </c>
      <c r="J502" s="1">
        <v>475078.64000000019</v>
      </c>
      <c r="K502" s="1">
        <f>K488-K491-K492-K493-K494-K496-K497-K498</f>
        <v>330055.93</v>
      </c>
      <c r="L502" s="1">
        <v>126852.2</v>
      </c>
      <c r="M502" s="1">
        <f>M488-M489-M490</f>
        <v>509112.02</v>
      </c>
      <c r="N502" s="1">
        <v>46016.259999999995</v>
      </c>
      <c r="O502" s="1">
        <v>144345.50000000003</v>
      </c>
      <c r="P502" s="1">
        <v>10875.62</v>
      </c>
      <c r="Q502" s="1">
        <v>314450</v>
      </c>
      <c r="R502" s="1">
        <v>88051.769999999975</v>
      </c>
      <c r="S502" s="1">
        <v>20548.480000000003</v>
      </c>
      <c r="T502" s="1">
        <f>T488-T499-T501</f>
        <v>810298.69999999972</v>
      </c>
      <c r="U502" s="1">
        <v>237773.35999999996</v>
      </c>
      <c r="V502" s="1">
        <f>V488-V500</f>
        <v>125317.03999999998</v>
      </c>
      <c r="W502" s="1">
        <v>831.66000000000076</v>
      </c>
      <c r="X502" s="1">
        <v>1769.0200000000004</v>
      </c>
      <c r="Y502" s="1">
        <v>1743000</v>
      </c>
    </row>
    <row r="503" spans="1:25" x14ac:dyDescent="0.25">
      <c r="A503" s="3"/>
      <c r="B503" s="3" t="s">
        <v>135</v>
      </c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>
        <v>91.81</v>
      </c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x14ac:dyDescent="0.25">
      <c r="A504" s="3"/>
      <c r="B504" s="3" t="s">
        <v>135</v>
      </c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>
        <v>15.13</v>
      </c>
      <c r="O504" s="3">
        <v>129.57</v>
      </c>
      <c r="P504" s="3"/>
      <c r="Q504" s="3"/>
      <c r="R504" s="3"/>
      <c r="S504" s="3"/>
      <c r="T504" s="3"/>
      <c r="U504" s="3"/>
      <c r="V504" s="3">
        <v>91</v>
      </c>
      <c r="W504" s="3"/>
      <c r="X504" s="3"/>
      <c r="Y504" s="3"/>
    </row>
    <row r="505" spans="1:25" x14ac:dyDescent="0.25">
      <c r="A505" s="3"/>
      <c r="B505" s="3" t="s">
        <v>135</v>
      </c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>
        <v>204</v>
      </c>
      <c r="U505" s="3"/>
      <c r="V505" s="3"/>
      <c r="W505" s="3"/>
      <c r="X505" s="3"/>
      <c r="Y505" s="3"/>
    </row>
    <row r="506" spans="1:25" s="2" customFormat="1" x14ac:dyDescent="0.25">
      <c r="A506" s="1"/>
      <c r="B506" s="1" t="s">
        <v>333</v>
      </c>
      <c r="C506" s="35">
        <v>1760.2000000000005</v>
      </c>
      <c r="D506" s="1">
        <v>0</v>
      </c>
      <c r="E506" s="35">
        <v>87382.739999999991</v>
      </c>
      <c r="F506" s="35">
        <v>7016.0600000000013</v>
      </c>
      <c r="G506" s="35">
        <v>34000</v>
      </c>
      <c r="H506" s="35">
        <v>17516.339999999997</v>
      </c>
      <c r="I506" s="35">
        <v>17965.499999999989</v>
      </c>
      <c r="J506" s="35">
        <v>475078.64000000019</v>
      </c>
      <c r="K506" s="35">
        <v>330055.93</v>
      </c>
      <c r="L506" s="35">
        <v>126852.2</v>
      </c>
      <c r="M506" s="35">
        <v>509112.02</v>
      </c>
      <c r="N506" s="35">
        <f>N502+N503+N504</f>
        <v>46123.19999999999</v>
      </c>
      <c r="O506" s="35">
        <f>O502+O504</f>
        <v>144475.07000000004</v>
      </c>
      <c r="P506" s="35">
        <v>10875.62</v>
      </c>
      <c r="Q506" s="35">
        <v>314450</v>
      </c>
      <c r="R506" s="35">
        <v>88051.769999999975</v>
      </c>
      <c r="S506" s="35">
        <v>20548.480000000003</v>
      </c>
      <c r="T506" s="35">
        <f>T502+T505</f>
        <v>810502.69999999972</v>
      </c>
      <c r="U506" s="35">
        <v>237773.35999999996</v>
      </c>
      <c r="V506" s="35">
        <f>V502+V504</f>
        <v>125408.03999999998</v>
      </c>
      <c r="W506" s="35">
        <v>831.66000000000076</v>
      </c>
      <c r="X506" s="35">
        <v>1769.0200000000004</v>
      </c>
      <c r="Y506" s="35">
        <v>1743000</v>
      </c>
    </row>
    <row r="507" spans="1:25" s="2" customForma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s="2" customForma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s="2" customForma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s="2" customForma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s="2" customForma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s="2" customForma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s="2" customForma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s="2" customForma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s="2" customForma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s="2" customForma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s="2" customForma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s="2" customForma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s="2" customForma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s="2" customForma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s="2" customForma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s="2" customForma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s="2" customForma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s="2" customForma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s="2" customForma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x14ac:dyDescent="0.25">
      <c r="A526" s="3"/>
      <c r="B526" s="3"/>
      <c r="C526" s="3">
        <v>8000</v>
      </c>
      <c r="D526" s="3">
        <v>2000</v>
      </c>
      <c r="E526" s="3">
        <v>198000</v>
      </c>
      <c r="F526" s="3">
        <v>7500</v>
      </c>
      <c r="G526" s="3"/>
      <c r="H526" s="3">
        <v>11000</v>
      </c>
      <c r="I526" s="3">
        <v>10000</v>
      </c>
      <c r="J526" s="3">
        <v>150000</v>
      </c>
      <c r="K526" s="3">
        <v>300000</v>
      </c>
      <c r="L526" s="3">
        <v>60000</v>
      </c>
      <c r="M526" s="3">
        <v>576000</v>
      </c>
      <c r="N526" s="3">
        <v>25000</v>
      </c>
      <c r="O526" s="3"/>
      <c r="P526" s="3">
        <v>4000</v>
      </c>
      <c r="Q526" s="3">
        <v>99000</v>
      </c>
      <c r="R526" s="3">
        <v>50000</v>
      </c>
      <c r="S526" s="3">
        <v>10000</v>
      </c>
      <c r="T526" s="3">
        <v>605500</v>
      </c>
      <c r="U526" s="3">
        <v>200000</v>
      </c>
      <c r="V526" s="3">
        <v>80000</v>
      </c>
      <c r="W526" s="3"/>
      <c r="X526" s="3"/>
      <c r="Y526" s="3">
        <v>1743000</v>
      </c>
    </row>
    <row r="527" spans="1:25" ht="15.75" thickBot="1" x14ac:dyDescent="0.3">
      <c r="A527" s="3"/>
      <c r="B527" s="3"/>
      <c r="C527" s="3">
        <f t="shared" ref="C527:Y527" si="1">C506+C526</f>
        <v>9760.2000000000007</v>
      </c>
      <c r="D527" s="3">
        <f t="shared" si="1"/>
        <v>2000</v>
      </c>
      <c r="E527" s="3">
        <f t="shared" si="1"/>
        <v>285382.74</v>
      </c>
      <c r="F527" s="3">
        <f t="shared" si="1"/>
        <v>14516.060000000001</v>
      </c>
      <c r="G527" s="3">
        <f t="shared" si="1"/>
        <v>34000</v>
      </c>
      <c r="H527" s="3">
        <f t="shared" si="1"/>
        <v>28516.339999999997</v>
      </c>
      <c r="I527" s="3">
        <f t="shared" si="1"/>
        <v>27965.499999999989</v>
      </c>
      <c r="J527" s="3">
        <f t="shared" si="1"/>
        <v>625078.64000000013</v>
      </c>
      <c r="K527" s="3">
        <f t="shared" si="1"/>
        <v>630055.92999999993</v>
      </c>
      <c r="L527" s="3">
        <f t="shared" si="1"/>
        <v>186852.2</v>
      </c>
      <c r="M527" s="3">
        <f t="shared" si="1"/>
        <v>1085112.02</v>
      </c>
      <c r="N527" s="3">
        <f t="shared" si="1"/>
        <v>71123.199999999983</v>
      </c>
      <c r="O527" s="3">
        <f t="shared" si="1"/>
        <v>144475.07000000004</v>
      </c>
      <c r="P527" s="3">
        <f t="shared" si="1"/>
        <v>14875.62</v>
      </c>
      <c r="Q527" s="3">
        <f t="shared" si="1"/>
        <v>413450</v>
      </c>
      <c r="R527" s="3">
        <f t="shared" si="1"/>
        <v>138051.76999999996</v>
      </c>
      <c r="S527" s="3">
        <f t="shared" si="1"/>
        <v>30548.480000000003</v>
      </c>
      <c r="T527" s="3">
        <f t="shared" si="1"/>
        <v>1416002.6999999997</v>
      </c>
      <c r="U527" s="3">
        <f t="shared" si="1"/>
        <v>437773.36</v>
      </c>
      <c r="V527" s="3">
        <f t="shared" si="1"/>
        <v>205408.03999999998</v>
      </c>
      <c r="W527" s="3">
        <f t="shared" si="1"/>
        <v>831.66000000000076</v>
      </c>
      <c r="X527" s="3">
        <f t="shared" si="1"/>
        <v>1769.0200000000004</v>
      </c>
      <c r="Y527" s="3">
        <f t="shared" si="1"/>
        <v>3486000</v>
      </c>
    </row>
    <row r="528" spans="1:25" s="25" customFormat="1" ht="15.75" thickBot="1" x14ac:dyDescent="0.3">
      <c r="A528" s="15"/>
      <c r="B528" s="16"/>
      <c r="C528" s="17">
        <v>36911</v>
      </c>
      <c r="D528" s="17">
        <v>37276</v>
      </c>
      <c r="E528" s="17">
        <v>37641</v>
      </c>
      <c r="F528" s="17">
        <v>38006</v>
      </c>
      <c r="G528" s="17">
        <v>38372</v>
      </c>
      <c r="H528" s="17">
        <v>38737</v>
      </c>
      <c r="I528" s="17">
        <v>39467</v>
      </c>
      <c r="J528" s="17">
        <v>39833</v>
      </c>
      <c r="K528" s="17">
        <v>10978</v>
      </c>
      <c r="L528" s="17">
        <v>36576</v>
      </c>
      <c r="M528" s="17">
        <v>11098</v>
      </c>
      <c r="N528" s="17">
        <v>37062</v>
      </c>
      <c r="O528" s="17">
        <v>37427</v>
      </c>
      <c r="P528" s="17">
        <v>36789</v>
      </c>
      <c r="Q528" s="17">
        <v>36850</v>
      </c>
      <c r="R528" s="17" t="s">
        <v>1</v>
      </c>
      <c r="S528" s="17" t="s">
        <v>2</v>
      </c>
      <c r="T528" s="17" t="s">
        <v>3</v>
      </c>
      <c r="U528" s="17" t="s">
        <v>4</v>
      </c>
      <c r="V528" s="17" t="s">
        <v>5</v>
      </c>
      <c r="W528" s="17" t="s">
        <v>6</v>
      </c>
      <c r="X528" s="17" t="s">
        <v>7</v>
      </c>
      <c r="Y528" s="28" t="s">
        <v>8</v>
      </c>
    </row>
    <row r="529" spans="1:2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</sheetData>
  <pageMargins left="0.7" right="0.7" top="0.75" bottom="0.75" header="0.3" footer="0.3"/>
  <pageSetup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hp3400-3</dc:creator>
  <cp:lastModifiedBy>LenovoC200-1</cp:lastModifiedBy>
  <cp:lastPrinted>2016-09-08T12:51:35Z</cp:lastPrinted>
  <dcterms:created xsi:type="dcterms:W3CDTF">2016-07-13T04:43:40Z</dcterms:created>
  <dcterms:modified xsi:type="dcterms:W3CDTF">2016-09-08T12:51:41Z</dcterms:modified>
</cp:coreProperties>
</file>