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ersonal" sheetId="2" r:id="rId1"/>
    <sheet name="materiale cap 61.01" sheetId="3" r:id="rId2"/>
    <sheet name="materiale cap 54.01" sheetId="15" r:id="rId3"/>
    <sheet name="titlul IX- Alte cheltuieli" sheetId="25" r:id="rId4"/>
    <sheet name="venituri proprii." sheetId="24" r:id="rId5"/>
    <sheet name="transferuri " sheetId="5" r:id="rId6"/>
    <sheet name="active nefinanciare" sheetId="27" r:id="rId7"/>
    <sheet name="proiecte cap. 61.01" sheetId="26" r:id="rId8"/>
    <sheet name="proiecte cap. 61.08" sheetId="29" r:id="rId9"/>
    <sheet name="dipfie 61.01" sheetId="30" r:id="rId10"/>
  </sheets>
  <definedNames>
    <definedName name="_xlnm._FilterDatabase" localSheetId="5" hidden="1">'transferuri '!$A$7:$H$19</definedName>
  </definedNames>
  <calcPr calcId="152511"/>
</workbook>
</file>

<file path=xl/calcChain.xml><?xml version="1.0" encoding="utf-8"?>
<calcChain xmlns="http://schemas.openxmlformats.org/spreadsheetml/2006/main">
  <c r="F38" i="30" l="1"/>
  <c r="F28" i="30"/>
  <c r="F12" i="30"/>
  <c r="F42" i="30" s="1"/>
  <c r="A10" i="24" l="1"/>
  <c r="A11" i="24"/>
  <c r="A12" i="24" s="1"/>
  <c r="A13" i="24" s="1"/>
  <c r="A9" i="24"/>
  <c r="F14" i="24"/>
  <c r="D117" i="2" l="1"/>
  <c r="D101" i="2"/>
  <c r="D77" i="2"/>
  <c r="D50" i="2"/>
  <c r="D32" i="2"/>
  <c r="D152" i="2"/>
  <c r="D150" i="2"/>
  <c r="D148" i="2"/>
  <c r="D146" i="2"/>
  <c r="D144" i="2"/>
  <c r="D141" i="2"/>
  <c r="D122" i="2"/>
  <c r="D120" i="2"/>
  <c r="D84" i="2"/>
  <c r="D81" i="2"/>
  <c r="D62" i="2"/>
  <c r="D153" i="2" l="1"/>
  <c r="D142" i="2"/>
  <c r="D118" i="2"/>
  <c r="F115" i="3"/>
  <c r="A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8" i="3"/>
  <c r="F65" i="3"/>
  <c r="F50" i="3"/>
  <c r="F40" i="3"/>
  <c r="F39" i="3"/>
  <c r="F38" i="3"/>
  <c r="F37" i="3"/>
  <c r="F30" i="3"/>
  <c r="F20" i="3"/>
  <c r="F10" i="3"/>
  <c r="F8" i="3"/>
  <c r="E46" i="26"/>
  <c r="E44" i="29"/>
  <c r="D154" i="2" l="1"/>
  <c r="A10" i="5"/>
  <c r="A11" i="5"/>
  <c r="A12" i="5" s="1"/>
  <c r="A13" i="5" s="1"/>
  <c r="A14" i="5" s="1"/>
  <c r="A15" i="5" s="1"/>
  <c r="A16" i="5" s="1"/>
  <c r="A17" i="5" s="1"/>
  <c r="A18" i="5" s="1"/>
  <c r="A9" i="5"/>
  <c r="F19" i="5"/>
  <c r="G8" i="27" l="1"/>
  <c r="F9" i="25" l="1"/>
  <c r="F9" i="15"/>
  <c r="A8" i="5" l="1"/>
</calcChain>
</file>

<file path=xl/sharedStrings.xml><?xml version="1.0" encoding="utf-8"?>
<sst xmlns="http://schemas.openxmlformats.org/spreadsheetml/2006/main" count="861" uniqueCount="363">
  <si>
    <t xml:space="preserve">MINISTERUL JUSTITIEI - Aparat propriu </t>
  </si>
  <si>
    <t>Nr.crt.</t>
  </si>
  <si>
    <t>Nr. act</t>
  </si>
  <si>
    <t>Data document</t>
  </si>
  <si>
    <t>Clasificatie bugetara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</si>
  <si>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</si>
  <si>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</si>
  <si>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</si>
  <si>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</si>
  <si>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</si>
  <si>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</si>
  <si>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</si>
  <si>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</si>
  <si>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</si>
  <si>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 xml:space="preserve">MINISTERUL JUSTITEI - Aparat propriu </t>
  </si>
  <si>
    <t>CAPITOLUL 61.01- Ordine publica si siguranta nationala</t>
  </si>
  <si>
    <t>FURNIZOR/BENEFICIAR</t>
  </si>
  <si>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</si>
  <si>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</si>
  <si>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</si>
  <si>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</si>
  <si>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</si>
  <si>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</si>
  <si>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TITLUL 20 BUNURI SI SERVICII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</si>
  <si>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</si>
  <si>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</si>
  <si>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</si>
  <si>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</si>
  <si>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>Total</t>
  </si>
  <si>
    <t xml:space="preserve">Suma </t>
  </si>
  <si>
    <t>TOTAL</t>
  </si>
  <si>
    <t xml:space="preserve"> DECONTARI CU PERSONALUL-CREDITE BUGETARE  PLATA STAT INDEMNIZATIE CRESTERE COPIL PÂNÃ LA ÎMPLINIREA VÂRSTEI DE 2 ANI PENTRU FPSS APARAT PROPRIU MJ </t>
  </si>
  <si>
    <t xml:space="preserve"> </t>
  </si>
  <si>
    <t>CN Posta Romana</t>
  </si>
  <si>
    <t>CAPITOLUL 54.01.50- Ordine publica si siguranta nationala</t>
  </si>
  <si>
    <t>Capitolul 61.01- Ordine publica si siguranta nationala</t>
  </si>
  <si>
    <t>TITLUL 10 CHELTUIELI DE PERSONAL</t>
  </si>
  <si>
    <t>MINISTERUL JUSTITIEI - Aparat propriu</t>
  </si>
  <si>
    <t>68.01.50</t>
  </si>
  <si>
    <t>TITLUL 59- ALTE CHELTUIELI</t>
  </si>
  <si>
    <t>BUGETUL DE STAT</t>
  </si>
  <si>
    <t>MINISTERUL JUSTITIEI</t>
  </si>
  <si>
    <t>TITLUL 58 ,,PROIECTE CU FINANTARE DIN FONDURI EXTERNE NERAMBURSABILE (FEN)"</t>
  </si>
  <si>
    <t>Titlul 20 Venituri proprii</t>
  </si>
  <si>
    <t>Perioada 01-31.03.2018</t>
  </si>
  <si>
    <t>TITLUL 71 ACTIVE NEFINANCIARE- venituri proprii</t>
  </si>
  <si>
    <t>Nr.crt</t>
  </si>
  <si>
    <t>Numar act</t>
  </si>
  <si>
    <t>Titlu</t>
  </si>
  <si>
    <t>Furnizor</t>
  </si>
  <si>
    <t>Descriere</t>
  </si>
  <si>
    <t>61.01.00</t>
  </si>
  <si>
    <t>MINISTERUL JUSTITIEI- Aparat propriu</t>
  </si>
  <si>
    <t>SURSA D  ,,PROIECTE CU FINANTARE DIN FONDURI EXTERNE NERAMBURSABILE (FEN) "</t>
  </si>
  <si>
    <t>perioada:01-30.04.2018</t>
  </si>
  <si>
    <t xml:space="preserve"> TRANSFERURI   INEC- ACHITARE DREPTURI SALARIALE AFERENTE LUNII MARTIE 2018</t>
  </si>
  <si>
    <t xml:space="preserve"> TRANSFERURI   INEC- ACHITARE ESALONATA TITLURI EXECUTORII</t>
  </si>
  <si>
    <t>TRANSFERURI ANP, TITLUL VI-  TRANSFERURI INTRE UNITATI ALE ADMINISTRATIEI PUBLICE- PT PLATA CHELT DE PERSONAL , ACTIUNI DE SANATATE, ALTE CHELTUIELI- BURSE, AFERENTE LUNII MARTIE 2018</t>
  </si>
  <si>
    <t>TRANSFERURI ANP, TITLUL VI-  TRANSFERURI INTRE UNITATI ALE ADMINISTRATIEI PUBLICE- PENTRU PLATA TITLUL VIII- PROIECTE CU FINANTARE FEN</t>
  </si>
  <si>
    <t>TRANSFERURI ANP, TITLUL VI-  TRANSFERURI INTRE UNITATI ALE ADMINISTRATIEI PUBLICE- PENTRU PLATA BUNURI SI SERVICII, TRANSFERURI CURENTE-ACTIUNI DE SANATATE, TRANSFERURI DE CAPITAL, ALTE CHELTUIELI- DESPAGUBIRI CIVILE, BURSE, ACTIVE NEFINANCIARE</t>
  </si>
  <si>
    <t>TRANSFERURI ANP, TITLUL VI-  TRANSFERURI INTRE UNITATI ALE ADMINISTRATIEI PUBLICE - PT PLATA CONTRIB DE SANATATE PT PERS AFLATE IN CO DE CRESTERE COPIL, ACHITARE STIMULENT SI INDEMNIZATIE DE CRESTERE COPIL AF LUNII MARTIE 2018</t>
  </si>
  <si>
    <t xml:space="preserve"> CVAL TRANSFERURI ANP, PT TITLUL IX- ASISTENTA SOCIALA- AJUTOARE SOCIALE IN NUMERAR,  ACHITARE STIMULENT SI INDEMNIZATIE DE CRESTERE COPIL AF LUNII  MARTIE 2018</t>
  </si>
  <si>
    <t>CVAL TRANSFER TITLUL VI-  TRANSFERURI INTRE UNITATI ALE ADMINISTRATIEI PUBLICE - PT PLATA  TITLUL IX  - ACHITAREA CHELTUIELILOR DE TRANSPORT IN CAZUL INTERNARII IN SPITALE, CENTRE DE REFACERE A CAPACITATII DE EFORT, CF. ART. 6 ALIN. 1 LIT D DIN HG NR. 1398/2007 PIVIND DREPTURILE DE TRANSPORT ALE FPSS DIN SISTEMUL ADMINISTRATIEI PENITENCIARE</t>
  </si>
  <si>
    <t>CASIDO SRL</t>
  </si>
  <si>
    <t>CVAL ACHIZITIE SI INSTALARE POARTA DETECTIE METALE, FF. 12850/29.03.2018</t>
  </si>
  <si>
    <t>Perioada 01-30.04.2018</t>
  </si>
  <si>
    <t>PLATA C/VAL 4% CONTRIBUTIE PENTRU PERSOANE CU HANDICAP, MARTIE 2018, CONF LEGII 448/2006</t>
  </si>
  <si>
    <t>perioada 01-30.04.2018</t>
  </si>
  <si>
    <t>Alimentare cont BCR ptr plata deconturi transport  deplasare seminar Bucuresti , per. 12-14.03.2018 si comisioane, Proiect Seminar European "Cooperarea dintre Statele Membre ale Uniunii Europene in vederea solutionarii cauzelor civile referitoare la deplasarea sau retinerea ilicita a unui copil", alin. 58.15.01</t>
  </si>
  <si>
    <t>Cval  plata 20% cofinanțare decont transport la seminarul din Bucuresti din data  12-14.03.2018, Proiect Seminar European "Cooperarea dintre Statele Membre ale Uniunii Europene in vederea solutionarii cauzelor civile referitoare la deplasarea sau retinerea ilicita a unui copil", alin. 58.15.01</t>
  </si>
  <si>
    <t>COLABORATOR MJ</t>
  </si>
  <si>
    <t>Cval  TVA af. decont transport la seminarul din Bucuresti din data  12-14.03.2018, Proiect Seminar European "Cooperarea dintre Statele Membre ale Uniunii Europene in vederea solutionarii cauzelor civile referitoare la deplasarea sau retinerea ilicita a unui copil", alin. 58.15.03</t>
  </si>
  <si>
    <t>Cval  plata 80% prefinantare decont transport la seminarul din Bucuresti din data  12-14.03.2018, Proiect Seminar European "Cooperarea dintre Statele Membre ale Uniunii Europene in vederea solutionarii cauzelor civile referitoare la deplasarea sau retinerea ilicita a unui copil", alin. 58.15.02</t>
  </si>
  <si>
    <t xml:space="preserve">BCR UNIREA   </t>
  </si>
  <si>
    <t>Cval  plata externa- 80% prefinantare decont transport la seminarul din Bucuresti din data  12-14.03.2018, Proiect Seminar European "Cooperarea dintre Statele Membre ale Uniunii Europene in vederea solutionarii cauzelor civile referitoare la deplasarea sau retinerea ilicita a unui copil", alin. 58.15.02</t>
  </si>
  <si>
    <t>Cval  COMISION pt plata externa Proiect Seminar European "Cooperarea dintre Statele Membre ale Uniunii Europene in vederea solutionarii cauzelor civile referitoare la deplasarea sau retinerea ilicita a unui copil", alin. 58.15.02</t>
  </si>
  <si>
    <t>Cval comision proiect ,,Cooperarea dintre Statele Membre ale Uniunii Europene in vederea solutionarii cauzelor civile referitoare la deplasarea sau retinerea ilicita a unui copil"</t>
  </si>
  <si>
    <t>REPREZENTANT MJ</t>
  </si>
  <si>
    <t xml:space="preserve">DHL INTERNATIONAL ROMANIA SRL </t>
  </si>
  <si>
    <t xml:space="preserve">EXPEDIERE COLETE  SUA </t>
  </si>
  <si>
    <t xml:space="preserve"> DANCO PRO </t>
  </si>
  <si>
    <t>BIROU NOTARIAL</t>
  </si>
  <si>
    <t xml:space="preserve">APOSTILE DE EXTRADARE LA SOLICITAREA  EXPRESA A AUTORITATILOR  DIN COSTA RICA  </t>
  </si>
  <si>
    <t>KAUFLAND</t>
  </si>
  <si>
    <t>MAGISTRAT DE LEGATURA</t>
  </si>
  <si>
    <t>REGLARE CU CAB 44/02.04.2018 INCASARE  DE LA  DIRECTIA NATIONALA DE PROBATIUNE   C/VAL  CONSUM COTE PARTI REPARATII CURENTE LA PUNCT TERMIC ,LUNA OCTOMBRIE 2017,  ADRESA  NR.2/10958/05.02.2018</t>
  </si>
  <si>
    <t xml:space="preserve">DIRECTIA IMPOZITE SI TAXE LOCALE - SECTOR 5 </t>
  </si>
  <si>
    <t xml:space="preserve">EURODATA SERV SRL </t>
  </si>
  <si>
    <t xml:space="preserve">F.F.52707/20.03.2018 PLATA CV SERVICII DIAGNOSTICARE XEROX </t>
  </si>
  <si>
    <t xml:space="preserve">WECO-TRAVEL </t>
  </si>
  <si>
    <t>DANCO PRO</t>
  </si>
  <si>
    <t xml:space="preserve"> DIRECTIA DE SANATATE PUBLICA A  MUNICIP.  BUCUREST </t>
  </si>
  <si>
    <t xml:space="preserve"> TOTH CRISTIAN PETER- TRADUCATOR </t>
  </si>
  <si>
    <t xml:space="preserve"> SC RAINOF &amp; PARTNERS SRL </t>
  </si>
  <si>
    <t>INCOLOR ART</t>
  </si>
  <si>
    <t xml:space="preserve">F.F.107/14.03.2018 FARA TVA -PLATA  TRADUCERI AUTORIZATE DIN/IN LIMBA ENGLEZA IN/ DIN LIMBA ROMANA,216,5 PAGINI REGIM NORMAL, 64,5 PAGINI REGIM URGENT </t>
  </si>
  <si>
    <t>ZUZAVET SRL</t>
  </si>
  <si>
    <t xml:space="preserve">CVAL  ACHIZITIE 20 DOZE DE INSECTICID NECESAR LA ETAJUL 1 , F.F.SERIA ZUZ 426/30.03.2018 </t>
  </si>
  <si>
    <t xml:space="preserve">POPP MARIA RODICA </t>
  </si>
  <si>
    <t>F.F.85/15.03.2018-FARA TVA -PLATA TRADUCERI AUTORIZATE LIMBA SARBA DIN /IN/ROMANA, 35 PAGINI PAGIN REGIM NORMAL, 19 PAGINI REGIM URGENT, CONTRACT NR.301/51019/12.01.2018</t>
  </si>
  <si>
    <t xml:space="preserve">TRAVEL TIME </t>
  </si>
  <si>
    <t xml:space="preserve"> INSTIT.NAT.DE CERCETARE-DEZVOLTARE IN INFORMATICA </t>
  </si>
  <si>
    <t>SERVICII DE MENTENANTA ANUALA PENTRU DOMENII ,,RO 2018 ''(-REINNOIRE DOMENIUL JUST.RO)</t>
  </si>
  <si>
    <t>F.F.93776/28.03.2018- ASIGURARE MEDICALA DEPLASARE SERBIA,PERIOADA 25.03-27.03.2018</t>
  </si>
  <si>
    <t>BACALI RADU CALIN - TRADUCATOR</t>
  </si>
  <si>
    <t xml:space="preserve">PLATA C/V FF.591/21.03.2018 FARA TVA -TRADUCERI AUTORIZATE DIN /IN FRANCEZA, IN/ DIN ROMANA  3 PAGINI REGIM  NORMAL </t>
  </si>
  <si>
    <t xml:space="preserve">ADMINISTRATIA PATRIMONIULUI PROT DE STAT </t>
  </si>
  <si>
    <t xml:space="preserve"> PLATA F.F.FIUT NR.000143/19.03.2018 PLATA CONSUM GAZE, PERIOADA 111.01-10.02.2018, PENTRU IMOBILUL DIN STRADA POLONA NR.3-5</t>
  </si>
  <si>
    <t xml:space="preserve"> INTELIGENT CARS RSL </t>
  </si>
  <si>
    <t>PLATA FACTURA 1155/20.03.2018, SERVICII REPARATIE  AUTO</t>
  </si>
  <si>
    <t xml:space="preserve"> WECO-TRAVEL</t>
  </si>
  <si>
    <t>PLATA CV F.F.WTFP NR.63329/22.02.2018-BILETE DE AVION DEPLASARE CLUJ - NAPOCA PERIOADA  19.03-29.03.2018</t>
  </si>
  <si>
    <t>PLATA CV F.F.WTFP NR.63865/01.03.2018-BILETE DE AVION DEPLASARE  PARIS, PERIOADA  26-28.03.2018</t>
  </si>
  <si>
    <t xml:space="preserve"> MANTA CRISTINA  </t>
  </si>
  <si>
    <t>F.F.14/21.03.2018  FARA TVA -TRADUCERI AUTORIZATE LIMBA UCRAINEANA   DIN /IN/ROMANA, 42 PAGINI REGIM NORMAL</t>
  </si>
  <si>
    <t xml:space="preserve"> TRAVEL TIME</t>
  </si>
  <si>
    <t xml:space="preserve">F.F.93003/16.03.2018, PLATA  BILETE DE AVION DEPLASARE MAROC ,PERIOADA  01-06.04.2018 </t>
  </si>
  <si>
    <t xml:space="preserve"> DRAFTA ELENA - TRADUCATOR </t>
  </si>
  <si>
    <t xml:space="preserve">PLATA C/VAL SERVICII DE  TRADUCERI AUTORIZATE , DIN /IN LIMBA SPANIOLA  IN/DIN LIMBA ROMANA, 154 PAGINI REGIM NORMAL </t>
  </si>
  <si>
    <t xml:space="preserve">BACALI RADU CALIN </t>
  </si>
  <si>
    <t>PLATA C/V FF.591/21.03.2018 FARA TVA -TRADUCERI AUTORIZATE DIN /IN ENGLEZA, IN/ DIN ROMANA 229 PAGINI REGIM  NORMAL SI 2 PAGINI REGIM URGENT</t>
  </si>
  <si>
    <t xml:space="preserve"> CONTERA MEDIA </t>
  </si>
  <si>
    <t>PLATA C/V FF.394/21.03.2018 CU  TVA -TRADUCERI AUTORIZATE DIN /IN LIMBA ENGLEZA 196 PAGINI REGIM NORMAL, 25,5 REGIM URGENT, CONTRACT 288/51019/25.01.2018</t>
  </si>
  <si>
    <t xml:space="preserve"> VOLUM COMIMPEX SRL</t>
  </si>
  <si>
    <t>F.F.1766/20.03.2018-PLATATRADUCERI AUTORIZATE DIN/IN LIMBA TURCA  242,5 PAGINI REGIM NORMAL,CONFORM CONTRACT 22/93093/18.12.2017</t>
  </si>
  <si>
    <t xml:space="preserve">MINISTERUL FINANTELOR PUBLICE </t>
  </si>
  <si>
    <t>ADRESA  NR.686681/22.03.2018-PLATA COTA PARTE ENERGIE ELECTRICA , CONSUM FEBRUARIE 2018</t>
  </si>
  <si>
    <t xml:space="preserve"> MINISTERUL FINANTELOR PUBLICE </t>
  </si>
  <si>
    <t xml:space="preserve"> DIRECTIA IMPOZITE SI TAXE LOCALE - SECTOR 5 </t>
  </si>
  <si>
    <t>MEGA IMAGE</t>
  </si>
  <si>
    <t xml:space="preserve"> PROTOCOL  CABINET DEMNITAR</t>
  </si>
  <si>
    <t xml:space="preserve"> AVANS  PROTOCOL </t>
  </si>
  <si>
    <t xml:space="preserve"> DHL INTERNATIONAL ROMANIA SRL </t>
  </si>
  <si>
    <t>F.F.DHL.973706/26.03.2018  SERVICII CURIERAT RAPID, PERIOADA 13-21.03.2018, DESTINATIA DESTINATIA  ISRAEL   0,50KG = 214,91 LEI, SERBIA  0,50 KG =160,17 LEI,SERBIA 0,50 KG = 160,17 LEI</t>
  </si>
  <si>
    <t xml:space="preserve"> PENITENCIARUL BUCURESTI JILAVA</t>
  </si>
  <si>
    <t>SGPI SECURITY FORCE</t>
  </si>
  <si>
    <t>F.F.2923/30.03.2018 PLATA SERVICII PAZA PERMANENTA PENTRU TEREN /CLADIRI DIN SOSEAUA STEFANESTI NR.102, TARLAUA 18, PARCELA 642/643 , LUNA MARTIE  2018</t>
  </si>
  <si>
    <t xml:space="preserve"> ROMPETROL DOWNSTREAM SA </t>
  </si>
  <si>
    <t>F.F.6631152918/31.03.2018, F.F 6631162650/31.03.2018 -ALIMENTARE CARBURANTI PE BAZA DE CARDURI, PERIOADA MARTIE 2018</t>
  </si>
  <si>
    <t xml:space="preserve">FLORESCU EUGENIA </t>
  </si>
  <si>
    <t>PLATA CONTRAVALOARE  CHELTUIELI DE JUDECATA  STABILITE IN SARCINA MJ,  PRIN DECIZIA CIVILĂ NR.1424/07.11.2018, IN DOSARUL 475/107/2016</t>
  </si>
  <si>
    <t xml:space="preserve"> LUMINARIU ANCA VIOLETA </t>
  </si>
  <si>
    <t>PLATA CV F.F.DKO/92726/10.04.2018-BILETE DE AVION DEPLASARE  BRUXELLES,  PERIOADA  10.04.2018</t>
  </si>
  <si>
    <t>MATACHE DANIELA</t>
  </si>
  <si>
    <t xml:space="preserve"> SERVICII MEDICALE NEACHITATE  SI  ONORARIU AVOCAT STABILITE IN SARCINA MJ, PRIN SENTINTA CIVILA NR.485/10.05.2017 PRONUNTATA DE TRIBUNALUL BUZAU SECTIA A II-A , IN DOSARUL 438/91/2017, RAMASA DEFINITIVA PRIN DECIZIA NR.2994/23.11.2017</t>
  </si>
  <si>
    <t>CASA DOINA</t>
  </si>
  <si>
    <t xml:space="preserve">CHELTUIELI PROTOCOL DELEGATIE CROATIA  LA BUCURESTI </t>
  </si>
  <si>
    <t xml:space="preserve">PLATA TAXA JUDICIARA DE TIMBRU -PENTRU RECURS IN DOSARUL 524/64/2017 </t>
  </si>
  <si>
    <t>SUCURSALA DIRECTIA REGIONALA DE POSTA BUCURESTI</t>
  </si>
  <si>
    <t>PLATA COTA PARTE TAXÃ  MUNICIPALÃ, PERIOADA 13.02-12.03.2018 , PROTOCOL NR.641082/2016, CAP IV, PUNCTUL 1, ALINEAT a</t>
  </si>
  <si>
    <t xml:space="preserve"> TELEKOM ROMANIA COMMUNICATIONS </t>
  </si>
  <si>
    <t xml:space="preserve"> PLATA CONVORBIRI TELEFONIE FIXA, PRESTATII PERIOADA MARTIE 2018,  ABONAMENT APRILIE 2018</t>
  </si>
  <si>
    <t xml:space="preserve"> RCS &amp; RDS   S. A. </t>
  </si>
  <si>
    <t>PLATA F.F. DB 798775205.04.2018 ABONAMENT RECEPTOR PENTRU PACHET COMPLET DE PROGRAME TV, PERIOADA APRILIE 2018</t>
  </si>
  <si>
    <t xml:space="preserve"> CERTISGN SA </t>
  </si>
  <si>
    <t>F.F.184530978/28.03.2018-CVAL 2 CERTIFICATE DIGITALE  SEMNATURA ELECTRONICA, PERIOADA MARTIE 18-MARTIE 2019</t>
  </si>
  <si>
    <t xml:space="preserve"> TELEKOM ROMANIA COMMUNICATIONS</t>
  </si>
  <si>
    <t>C/VAL F.F.180304246512/02.04.2018-PLATA FURNIZARE SERVICII TEL VERDE, PRESTATII  MARTIE  2018, ABONAMENT APRILIE 2018</t>
  </si>
  <si>
    <t xml:space="preserve">ASCENSORUL SA </t>
  </si>
  <si>
    <t>F.F.396148/16.03.2018-SUPRAVEGHERE A 5 INSTALATII DE RIDICAT DIN DOMENIUL ISCIR, PERIOADA MARTIE 2018</t>
  </si>
  <si>
    <t xml:space="preserve">AUTOCURAT FLOTE AUTO SRL </t>
  </si>
  <si>
    <t>F.F.4377/12.04.2018, SERVICII CURATARE TAPISERIE AUTO B-71-MJR, PERIOADA APRILIE  2018</t>
  </si>
  <si>
    <t xml:space="preserve">SYGLER ASCENSOR SRL </t>
  </si>
  <si>
    <t>F.F. NR.33313/30.03.2018-SERVICII INTRETINERE SI REVIZII GENERALE 2 LIFTURI -DUPLEX, PERIOADA MARTIE 2018</t>
  </si>
  <si>
    <t xml:space="preserve">VOINEA NICOLETA - TRADUCATOR </t>
  </si>
  <si>
    <t xml:space="preserve"> F.F.5/02.04.2018- FARA TVA -PLATA TRADUCERI AUTORIZATE LIMBA SUEDEZA DIN /IN/ROMANA,10,5 PAGIN REGIM NORMAL, 8 PAGINI REGIM URGENT</t>
  </si>
  <si>
    <t xml:space="preserve"> PIRCALAB ADRIANA </t>
  </si>
  <si>
    <t xml:space="preserve">VODAFONE </t>
  </si>
  <si>
    <t xml:space="preserve">SOC.COOPERATIVA MESTESUG.TEHNICA STICLEI </t>
  </si>
  <si>
    <t>F.F. NR.1169/22.03.2018-SERVICII RESTAURARE /REPARARE MASUTA CU PICIOR DECORATIV, PERIOADA MARTIE 2018</t>
  </si>
  <si>
    <t xml:space="preserve">INTELIGENT CARS RSL </t>
  </si>
  <si>
    <t>PLATA FACTURA , F.F.136/02.04.2018, SERVICII REPARATIE  AUTO</t>
  </si>
  <si>
    <t xml:space="preserve"> ASCENSORUL SA</t>
  </si>
  <si>
    <t xml:space="preserve">BRAI -CATA </t>
  </si>
  <si>
    <t xml:space="preserve"> NETSZIN SRL </t>
  </si>
  <si>
    <t xml:space="preserve"> PROSOFT ++ SRL</t>
  </si>
  <si>
    <t xml:space="preserve"> SELGROS DISTRIBUTIE SRL </t>
  </si>
  <si>
    <t>PLATA C/V FF.21105339/03.04.2018 ACHIZITIONAT PRODUSE DE CURATENIE, NIR.27/03.04.2018</t>
  </si>
  <si>
    <t>PLATA F.F.FICF001166/30.03.2018 CHIRIE/AMORTIZARI DOTARI MARTIE 2018</t>
  </si>
  <si>
    <t>SUPER OPTIMUS SRL</t>
  </si>
  <si>
    <t>PIRCALAB ADRIANA</t>
  </si>
  <si>
    <t xml:space="preserve">F.F.12/27.03.2018  FARA TVA - PIRCALAB ADRIANA -TRADUCATOR- C/VAL TRADUCERI ENGLEZA -ROMANA,44,5 PAGINI REGIM NORMAL,(1.493,42 LEI), 66 PAGINA  REGIM URGENT </t>
  </si>
  <si>
    <t xml:space="preserve">CONTERA MEDIA </t>
  </si>
  <si>
    <t>PLATA C/V FF.396/05.04.2018 CU  TVA -TRADUCERI AUTORIZATE DIN /IN LIMBA MAGHIARA  81,5 PAGINI REGIM NORMAL, 8,5 REGIM URGENT, CONTRACT 291/51019/12.01.2018</t>
  </si>
  <si>
    <t xml:space="preserve"> PROFESSIONAL LANGUAGE SOLUTIONS </t>
  </si>
  <si>
    <t xml:space="preserve"> SUPER OPTIMUS SRL </t>
  </si>
  <si>
    <t>F.F.44/29.03.2018(FARA TVA )-PLATA TRADUCERI AUTORIZATE LIMBA ENGLEZA-ROMANA, 210,5 PAGIN REGIM NORMAL, SI LIMBA FRNCEZA-ROMANA 5 PAGINI REGIM NORMAL</t>
  </si>
  <si>
    <t xml:space="preserve"> CLEAN  PREST ACTIV SRL </t>
  </si>
  <si>
    <t>F.F.1427/02.04.2018 SERVICII CURATENIE SI INTRETINERE LA SEDIUL MJ, PERIOADA  MARTIE  2018</t>
  </si>
  <si>
    <t xml:space="preserve">DOLEX COM SRL </t>
  </si>
  <si>
    <t xml:space="preserve"> SERVICIUL DE TELECOMUNICATII   SPECIALE </t>
  </si>
  <si>
    <t>F.F.NR5333/19.04.2018 SERVICII COMUNICATII  BUCLA LOCALA , PERIOADA  MARTIE 2018, CONF .PROTOCOL STS NR.3337/05.04.2006, RESPECTIV MJ NR.33884/IT DIN 17.04.2006</t>
  </si>
  <si>
    <t xml:space="preserve">INSTITUTUL NATIONAL AL MAGISTRATURII </t>
  </si>
  <si>
    <t xml:space="preserve"> INSTITUTUL NATIONAL AL MAGISTRATURII </t>
  </si>
  <si>
    <t>PLATA COTE PARTI SERVICII INTRETINERE, REPARATII ASCENSOARE, RETEA TELEFONICA, PERIOADA IANUARIE 2018</t>
  </si>
  <si>
    <t>INSTITUTUL NATIONAL AL MAGISTRATURII</t>
  </si>
  <si>
    <t xml:space="preserve">  PLATA F.F. CO 002638/30.03.2018 PLATA CONSUM  COTE PÃRTI , CALDURA, APA RECE, SALUBRITATE , APA UZATA, DESEURI SELECTIVE</t>
  </si>
  <si>
    <t xml:space="preserve"> INDACO  SYSTEMS</t>
  </si>
  <si>
    <t xml:space="preserve"> F.F. NR.27857/02.04.2018 PLATA ABONAMENT INFORMATIC DE LEGISLATIE ,, LEGE 5'' , PERIOADA MARTIE 2018</t>
  </si>
  <si>
    <t xml:space="preserve"> AUTOCURAT FLOTE AUTO SRL</t>
  </si>
  <si>
    <t>F.F.4362/02.04.2018, SERVICII SPALAT AUTO (EXTERIOR-INTERIOR) PENTRU 21 AUTOTURISME, PERIOADA MARTIE  2018</t>
  </si>
  <si>
    <t xml:space="preserve">PORSCHE INTER AUTO ROM </t>
  </si>
  <si>
    <t xml:space="preserve">F.F.3601329/30.03.2018 PLATA SERVICII REPARATI AUTO  </t>
  </si>
  <si>
    <t>DECONT CHIRIE ,  LOCUINTA APRILIE 2018 ART.14^6, ALIN.(2) DIN OUG NR.101/2011, CONF.OUG.NR.27/2006, ART. 20.30.30</t>
  </si>
  <si>
    <t xml:space="preserve"> ZAINEA COM SERV SRL </t>
  </si>
  <si>
    <t>PLATA COTE PARTI ENERGIE ELECTRICA  SI GAZE, PERIOADA IANUARIE 2018</t>
  </si>
  <si>
    <t xml:space="preserve">SUPER OPTIMUS SRL </t>
  </si>
  <si>
    <t xml:space="preserve"> PREMIUM ANVELOPE SERVICE-ROTI SRL</t>
  </si>
  <si>
    <t>F.F.35726/17.04.2018 ACHIZITIONAT 16 ANVELOPE DE VARA PENTRU AUTO PARC MJ</t>
  </si>
  <si>
    <t xml:space="preserve"> ANA MARIA RADU </t>
  </si>
  <si>
    <t>F.F.111/12.04.2018 FARA TVA -PLATA  TRADUCERI AUTORIZATE DIN/IN LIMBA ENGLEZA IN/ DIN LIMBA ROMANA,132,5 PAGINI REGIM NORMAL</t>
  </si>
  <si>
    <t>PLATA CV F.F.DKO/92217/12.03.2018-BILETE DE AVION DEPLASARE  BRUXELLES, PERIOADA 19-20.03.2018</t>
  </si>
  <si>
    <t xml:space="preserve">CHELTUIELI DE PROTOCOL CAB. MINISTRU </t>
  </si>
  <si>
    <t>CVAL CHELTUIELI DE INTRETINERE, ASIGURARE LOCUINTA, ENERGIE ELECTRICA  LOCUINTA FRANTA MAGISTRAT DE LEGATURA, MARTIE 2018, HG 837/1995/IG.495/2004</t>
  </si>
  <si>
    <t>ALIMENTARE CONT VALUTA BCR  CHELTUIELI  INTRETINERE MAGISTRAT DE LEGATURA FRANTA</t>
  </si>
  <si>
    <t>C/VAL DECONT NR.2/22792/02.04.2018 C/VAL  CHIRIE LOCUINTA PERSONAL CU FUNCTIE DEMNITATE PUBLICA, CONF ART 14^ 6, ALINEAT (2) DIN O.G.NR.101/2011</t>
  </si>
  <si>
    <t>PLATA CV TAXA JUDICIARA DE TIMBRU IN DOSARUL NR.176/36/2018, ADRESA  30582/03.04.2018</t>
  </si>
  <si>
    <t xml:space="preserve">AVANS  PROTOCOL  </t>
  </si>
  <si>
    <t>perioada: 01-30.04.2018</t>
  </si>
  <si>
    <t xml:space="preserve">AVANS PTR. OBȚINERE PASAPORT DIPLOMATIC  </t>
  </si>
  <si>
    <t xml:space="preserve">F.F.2640/20.03.2018, F.F.2896/29.03.2018, F.F.3013/05.04.2018-PLATA SERVICII EVALUARE A CONDITIILOR DE MUNCA /NOXE CHIMICE/AEROMICROFLORA, TESTE SALUBRITATE </t>
  </si>
  <si>
    <t xml:space="preserve">CVAL CHELT CAZARE DEPLAS ALBA IULIA PERIOADA  16-20.04.2018  </t>
  </si>
  <si>
    <t xml:space="preserve">  C/VAL PLATA  F.F.393/30.03.2018, F.F.399/30.03.2018 C/VAL MUNCA PRESTATA DE PERSOANE PRIVATE DE LIBERTATE </t>
  </si>
  <si>
    <t>PLATA AVANS  DEPLASARE PENITENCIARUL ARAD, PERIOADA  23.04.2018</t>
  </si>
  <si>
    <t>PLATA AVANS DEPLASARE PENITENCIARUL ARAD, PERIOADA  23.04.2018</t>
  </si>
  <si>
    <t xml:space="preserve"> F.F.130/30.03.2018, SERVICII REPARATIE  AUTO </t>
  </si>
  <si>
    <t>PLATA COTE PARTI APA RECE SI  SALUBRITATE,  PERIOADA IANUARIE 2018</t>
  </si>
  <si>
    <t>ADRESA INM.1599/12.04.2018-PLATA COTE PARTI SALUBRITATEA,  PERIOADA IANUARIE 2018</t>
  </si>
  <si>
    <t>10.01.01</t>
  </si>
  <si>
    <t>PLATA SALARII</t>
  </si>
  <si>
    <t>VIRAT RETINERI  DIN SALARII - VIRAT RETINERI  SALARIATI LA BUG ASIG SOCIALE SI BUG.DE STAT</t>
  </si>
  <si>
    <t>VIRAT RETINERI  DIN SALARII - POPRIRI, PENSII FACULTATIVE, COTIZATII</t>
  </si>
  <si>
    <t xml:space="preserve">AVANS CONCEDIU ODIHNA </t>
  </si>
  <si>
    <t xml:space="preserve">PLATA SENTINTE JUDECATORESTI </t>
  </si>
  <si>
    <t>VIRAT RETINERI  DIN SENTINTE - VIRAT RETINERI  SALARIATI LA BUG ASIG SOCIALE SI BUG.DE STAT</t>
  </si>
  <si>
    <t>ALIMENTARE CONT VALUTA SALARIU</t>
  </si>
  <si>
    <t>SUBTOTAL 10.01.01</t>
  </si>
  <si>
    <t>10.01.05</t>
  </si>
  <si>
    <t>PLATA SALARII, VIRAT RETINERI  SALARIATI LA BUG ASIG SOCIALE SI BUG.DE STAT</t>
  </si>
  <si>
    <t>SUBTOTAL10.01.05</t>
  </si>
  <si>
    <t>10.01.06</t>
  </si>
  <si>
    <t>SUBTOTAL 10.01.06</t>
  </si>
  <si>
    <t>10.01.13</t>
  </si>
  <si>
    <t xml:space="preserve">DIURNA DEPLASARE INTERNA </t>
  </si>
  <si>
    <t xml:space="preserve">ALIMENTARE CONT VALUTA DEPLASARI EXTERNE </t>
  </si>
  <si>
    <t>SUBTOTAL 10.01.13</t>
  </si>
  <si>
    <t>10.01.14</t>
  </si>
  <si>
    <t xml:space="preserve"> INDEMNIZATIE DETASARE </t>
  </si>
  <si>
    <t>SUBTOTAL 10.01.14</t>
  </si>
  <si>
    <t>10.01.15</t>
  </si>
  <si>
    <t xml:space="preserve"> DECONT TRANSPORT </t>
  </si>
  <si>
    <t>SUBTOTAL 10.01.15</t>
  </si>
  <si>
    <t>10.01.16.</t>
  </si>
  <si>
    <t>DECONT CHIRII</t>
  </si>
  <si>
    <t>ALIMENTARE CONT VALUTA CHIRIE</t>
  </si>
  <si>
    <t>SUBTOTAL 10.01.16</t>
  </si>
  <si>
    <t>10.01.30.</t>
  </si>
  <si>
    <t xml:space="preserve">DECONTURI TRANSPORT </t>
  </si>
  <si>
    <t xml:space="preserve">VIRAT LA BUGETUL ASIG   SOCIALE SI FD. SPECIALE CONTRIBUTII CAS </t>
  </si>
  <si>
    <t>ALIMENTARE CONT VALUTA INDEMNIZATIE SOTIE SI COPIL PT. MAGISTRAT DE LEGATURA</t>
  </si>
  <si>
    <t>SUBTOTAL 10.01.30</t>
  </si>
  <si>
    <t>TOTAL ART. 10.01</t>
  </si>
  <si>
    <t>10.02.02</t>
  </si>
  <si>
    <t xml:space="preserve">NORMA HRANA </t>
  </si>
  <si>
    <t>SUBTOTAL 10.02.02</t>
  </si>
  <si>
    <t>10.02.03</t>
  </si>
  <si>
    <t xml:space="preserve"> ECHIPAMENT F.P.S.S.</t>
  </si>
  <si>
    <t>SUBTOTAL 10.02.03</t>
  </si>
  <si>
    <t>10.02.30</t>
  </si>
  <si>
    <t xml:space="preserve">DECONTURI MEDICAMENTE </t>
  </si>
  <si>
    <t>SUBTOTAL 10.02.30</t>
  </si>
  <si>
    <t>TOTAL ART. 10.02</t>
  </si>
  <si>
    <t>10.03.01.</t>
  </si>
  <si>
    <t xml:space="preserve">CONTRIBUTII DE ASIGURARI SOCIALE DE STAT- CAS </t>
  </si>
  <si>
    <t>SUBTOTAL 10.03.01</t>
  </si>
  <si>
    <t>10.03.02.</t>
  </si>
  <si>
    <t xml:space="preserve">CONTRIBUTII DE ASIGURARI DE SOMAJ </t>
  </si>
  <si>
    <t>SUBTOTAL 10.03.02</t>
  </si>
  <si>
    <t>10.03.03.</t>
  </si>
  <si>
    <t xml:space="preserve">CONTRIBUTII DE ASIGURARI SOCIALE DE SANATATE </t>
  </si>
  <si>
    <t>SUBTOTAL 10.03.03</t>
  </si>
  <si>
    <t>10.03.04.</t>
  </si>
  <si>
    <t xml:space="preserve"> CONTRIBUTII DE ASIGURARI PT. ACCIDENTE DE MUNCA SI BOLI PROFESIONALE </t>
  </si>
  <si>
    <t>SUBTOTAL 10.03.04</t>
  </si>
  <si>
    <t xml:space="preserve"> CONTRIBUTII  ANGAJATOR - CONTRIBUTII LA FONDUL DE GARANTARE  A CREANTELOR SALARIALE </t>
  </si>
  <si>
    <t>10.03.07.</t>
  </si>
  <si>
    <t>SUBTOTAL 10.03.07</t>
  </si>
  <si>
    <t>TOTAL  ART. 10.03</t>
  </si>
  <si>
    <t>TOTAL TITLUL 10</t>
  </si>
  <si>
    <t xml:space="preserve">PLATA F.F127/02.04.2018,  ACHIZITIONAT HARTIE A4 </t>
  </si>
  <si>
    <t>F.F. NR .22310/03.04.2018-C/VALOARE  SERVICII DE PROTECTIE ANTIVIRUS CU INSTALAREA PRODUSELOR ANTIVIRUS LA MINISTERUL JUSTITIEI /INSTANTE, PERIOADA  MARTIE  2018</t>
  </si>
  <si>
    <t>C/VAL DECONT NR.28416/28.03.2018 C/VAL  CHIRIE LOCUINTA PERSONAL CU FUNCTIE DEMNITATE PUBLICA, MARTIE 2018 OG.101//2011</t>
  </si>
  <si>
    <t xml:space="preserve">REGLARE CU CAB NR 45/02.04.2018 NCASARE  DE LA  BAZA DE APROVIZIONARE, GOSPODARIRE SI REPARATII  C/VAL   RCA SI CASCO PENTRU 4 AUTOTURISME </t>
  </si>
  <si>
    <t>PLATA CV F.F.WTFP NR.64195/12.03.2018-BILETE DE AVION DEPLASARE  VIENA, PENTRU D-NA SIMION RALUCA, PERIOADA  20-22.03.2018</t>
  </si>
  <si>
    <t>PLATA CV F.F.DKO/92245/13.03.2018-BILETE DE AVION DEPLASARE  HAGA, PENTRU D-NAMIRITA EMANUELA, PERIOADA  20-22.03.2018</t>
  </si>
  <si>
    <t xml:space="preserve"> F.F.795/15.03.2018 FARA TVA C/VAL PLATA TRADUCERI LIMBA ENGLEZA  99 PAGINI REGIM NORMAL, 9,5 PAGINI REGIM DE URGENTA</t>
  </si>
  <si>
    <t>F.F.328/19.03.2018-PLATA TRADUCERI AUTORIZATE DIN/IN LIMBA  BULGARA IN LIMBA ROMANA -COD PENAL BULGARIA -192 PAGINA REGIM NORMAL, CONFORM CONTRACT 129/73846/16.02.2016</t>
  </si>
  <si>
    <t>CV CHELT CAZARE/TRANSPORT DEPLASARE CAMERA EXECUTORILOR JUDECATORESTI ALBA IULIA, PERIOADA  16-20.04.2018</t>
  </si>
  <si>
    <t xml:space="preserve">CAZARE/TRANSPORT DEPLASARE TRIBUNALUL MURES, PERIOADA  16.04-20.04.2018 </t>
  </si>
  <si>
    <t xml:space="preserve"> PLATA ASIGURARE MEDICALA DEPLASARE MAROC, PERIOADA 01-05.04.2018</t>
  </si>
  <si>
    <t>ADRESA  NR.686687/22.03.2018-PLATA COTA PARTE ENERGIE TERMICA, CONSUM FEBRUARIE 2018</t>
  </si>
  <si>
    <t xml:space="preserve">  PLATA CV TAXA JUDICIARA DE TIMBRU IN DOSARUL NR.176/36/2018, ADRESA  30582/03.04.2018</t>
  </si>
  <si>
    <t xml:space="preserve"> PLATA CONTRAVALOARE  CHELTUIELI DE JUDECATA STABILITE IN STABILITE IN SARCINA MINISTERULUI JUSTITIEI, PRIN SENTINTA CIVILA NR.962/12.09.2017 IN DOSARUL  NR.1745/90/2017, RĂMASĂ DEFINITIVĂ PRIN DECIZIA CIVINA NR.255/29.01.2018</t>
  </si>
  <si>
    <t>FRANCARE CF NOTA DE INFORMARE  NR.30916/04.04.2018,SERVICII TRIMITERI CORESPONDENTA MARTIE 2018</t>
  </si>
  <si>
    <t>F.F.11/27.03.2018  FARA TVA - PIRCALAB ADRIANA -TRADUCATOR- C/VAL TRADUCERI GERMANÃ -ROMANA,37,5 PAGINI REGIM NORMAL,(1.258,50 LEI), CONFORM CONTRACT NR.307/51019/25.01.2018</t>
  </si>
  <si>
    <t xml:space="preserve"> PLATA F.F. NR.13036908/29.03.2018, F.F.304534749/02.03.2018,SERVICII TELEFONIE FIXÃ, PERIOADA  FEBRUARIE 2018</t>
  </si>
  <si>
    <t>F.F.DHL.977093/16.04.2018,DHL 976032/09.04.2018,  SERVICII CURIERAT RAPID, PERIOADA 29.03-13.04.2018, DESTINATIA DESTINATIA  BEIJING 0,50KG = 190,97 LEI, WASHINGTON  1 KG =208,89 LEI</t>
  </si>
  <si>
    <t>F.F145827/02.04.2018-SERVICII ÎNTRETINERE 3 ASCENSOARE, PERIOADA MARTIE  2018</t>
  </si>
  <si>
    <t>F.F.21219/31.03.2018-PRESTARI SERVICII DE COLECTARE DESEURI+ ÎNCHIRIERE CONTAINERE, PERIOADA MARTIE 2018</t>
  </si>
  <si>
    <t>ADRESA  NR.686912/28.032018 PLATA COTA PARTE APA RECE SI TAXÃ  MUNICIPALÃ, PERIOADA 13.02-12.03.2018, PROTOCOL NR.641082/2016, CAP IV, PUNCTUL 1, ALINEAT a</t>
  </si>
  <si>
    <t>F.F.402/27.03.2018-PLATA ACHIZITII MATERIALE LACATUSERIE, MATERIALE INSTALATII SANITARE, NIR.24/30.03.2018</t>
  </si>
  <si>
    <t>F.F.45/29.03.2018(FARA TVA )-PLATA TRADUCERI AUTORIZATE LIMBA ENGLEZA-ROMANA, 104 PAGIN REGIM NORMAL,1,50 PAGINI REGIM DE URGENTA, CONTRACT 311/51019/26.01.2018</t>
  </si>
  <si>
    <t>CVAL PLATA COTA PARTE SALARII MUNCITORI  PARTI COMUNE-PUNCT TERMIC, PROTOCOL 641082/11.07.2016, PERIOADA MARTIE 2018</t>
  </si>
  <si>
    <t>F.F.1810/22.03.2018-PLATA TRADUCERI AUTORIZATE LIMBA  RUSA DIN /IN/ROMANA,178,5 PAGINI REGIM NORMAL, CONTRACT NR.300/51019/12.01.2018</t>
  </si>
  <si>
    <t xml:space="preserve"> AVANS CAZARE/TRANSPORT DEPLASARE CURTEA DE APEL CRAIOVA, PERIOADA  02.05-11.05.2018 </t>
  </si>
  <si>
    <t xml:space="preserve">CV AVANS CAZARE/TRANSPORT DEPLASARE CURTEA DE APEL CRAIOVA, PERIOADA  02.05-11.05.2018 </t>
  </si>
  <si>
    <t xml:space="preserve"> FACTURA  F.F.2768/03.04.2018 PRESTARI SERVICII ASISTENTA TEHNICA SOFTWARE PENTRU ZBUGET C/S+PERSONAL C/S, PERIOADA MARTIE  2018</t>
  </si>
  <si>
    <t>F.F46/02.04.2018 TRADUCERI AUTORIZATE, DIN IN LIMBA FRANCEZÃ (FARA TVA )-PLATA TRADUCERI AUTORIZATE LIMBA FRANCEZA, 20 PAGIN REGIM NORMAL, DAEDO , CONTRACT310/51019/25.01.2018</t>
  </si>
  <si>
    <t>C/VAL F.F.23/02.04.2018 TRADUCERI AUTORIZATE , DIN IN LIMBA POLONA (FARA TVA )-PLATA 125 PAGIN REGIM NORMAL, CODUL PENAL AL POLONIEI</t>
  </si>
  <si>
    <t>DATA</t>
  </si>
  <si>
    <t>ORDIN DE PLATA/CEC/FOAIE DE VARSAMANT</t>
  </si>
  <si>
    <t>FACTURA</t>
  </si>
  <si>
    <t>SUMA</t>
  </si>
  <si>
    <t xml:space="preserve">S.C INDICATIV MEDIA SRL                  </t>
  </si>
  <si>
    <t xml:space="preserve">REPREZENTANT DIRECTIA NATIONALA DE PROBATIUNE </t>
  </si>
  <si>
    <t xml:space="preserve">ASOCIATIA DE LOCATARI BLOC M39 SCARA 2       </t>
  </si>
  <si>
    <t>REPREZENTANT MINISTERUL  JUSTITIEI</t>
  </si>
  <si>
    <t>ORDONANTAREA DE PLATA NR.345/04.04.2018 PLATA F F.NR.16478/26.03.2018 PUBLICARE ANUNT CONCURS IN 3 COTIDIENE CENTRALE  (JURNALUL NATIONAL, ADEVARUL, ROMANIA LIBERA) PENTRU OCUPAREA A 26 DE POSTURI PERSONAL DE SPECIALITATE JURIDICA ASIMILAT JUDECATORILOR SI PROCURORILOR DIN APARATUL PROPRIU AL MINISTERULUI JUSTITIEI SI INSTITUTUL NATIONAL DE CRIMINOLOGIE (INC)</t>
  </si>
  <si>
    <t>ORDONANTAREA DE PLATA NR.348/05.04.2018 DECONT EFECTUARE REVIZIE LA INSTALATIA DE UTILIZARE A GAZELOR NATURALE PENTRU LOCUINTA DE SERVICIU SITUATA IN STR. NERVA TRAIAN NR.6, BLOC M39, SC.2, SECTOR 3 BUCURESTI, CONTRACT DE INCHIRIERE NR.77231/3/29.09.2011</t>
  </si>
  <si>
    <t>ORDONANTAREA DE PLATA NR.349/10.04.2018 DECONT INLOCUIRE TEVI CORODATE LA INSTALATIA  DE TERMOFICARE PENTRU LOCUINTA DE SERVICIU SITUATA IN STR.NERVA TRAIAN NR.6, BLOC M39, SC.2, SECTOR 3 BUCURESTI, CONTRACT DE INCHIRIERE NR.77231/3/29.09.2011</t>
  </si>
  <si>
    <t>CEC NR.41/25.04.2018 PENTRU PLATA AVANS CHELTUIELI DE INTRETINERE PENTRU LOCUINTA DE SERVICIU SITUATA IN BUCURESTI, BLOC M39, STR.NERVA TRAIAN, NR.6, SECTOR 3,  NEREPARTIZATA IN LUNA IANUARIE SI FEBRUARIE 2018</t>
  </si>
  <si>
    <t>ORDONANTAREA DE PLATA NR.409/18.04.2018 DECONT CHELTUIELI REPARATII LIFT PENTRU LOCUINTA DE SERVICIU SITUATA IN STR.TOMIS NR.2, BLOC B6, SECTOR 3 BUCURESTI, CONTRACT DE INCHIRIERE NR.66152/01.08.2011</t>
  </si>
  <si>
    <t>ORDONANTAREA DE PLATA NR.409/18.04.2018 DECONT CHELTUIELI COTA PARTE DIN FOND REPARATII PENTRU LOCUINTA DE SERVICIU SITUATA IN STR.TOMIS NR.2, BLOC B6, SECTOR 3 BUCURESTI, CONTRACT DE INCHIRIERE NR.66152/01.08.2011</t>
  </si>
  <si>
    <t>Servicii prezentare, prelucrare, distribuire acte de procedura pentru perioada martie 2018</t>
  </si>
  <si>
    <t>MINISTERUL JUSTIŢIEI</t>
  </si>
  <si>
    <t>DIRECŢIA DE IMPLEMENTARE A PROIECTELOR FINANŢATE DIN ÎMPRUMUTURI EXTERNE</t>
  </si>
  <si>
    <t>SITUAŢIE PRIVIND CHELTUIELILE EFECTUATE DIN FONDURI PUBLICE
IN PERIOADA 01.04.2018 - 30.04.2018</t>
  </si>
  <si>
    <t xml:space="preserve">CAPITOLUL 61.01 – ORDINE PUBLICĂ ŞI SIGURANŢĂ NAŢIONALĂ </t>
  </si>
  <si>
    <t>Titlul 20 - Bunuri si servicii</t>
  </si>
  <si>
    <t>Nr. crt.</t>
  </si>
  <si>
    <t>Numar act
OP / FV</t>
  </si>
  <si>
    <t>61.01</t>
  </si>
  <si>
    <t>C-val cheltuieli arbitrare dosar 2/2017 - cheltuieli transport supraarbitru Ioan Schiau</t>
  </si>
  <si>
    <t>Cota 50% onorariu provizoriu expert tehnic desemnat de Tribunalul arbitral - expertiza tehnica in dosar 2/2017</t>
  </si>
  <si>
    <t>Titlul 65 - Cheltuieli aferente programelor cu finantare rambursabila</t>
  </si>
  <si>
    <t>Decont rovineta si servicii spalare auto B78MJR</t>
  </si>
  <si>
    <t>Contributii datorate de angajati pentru luna martie 2018</t>
  </si>
  <si>
    <t>Impozitul pe salarii aferent lunii martie 2018</t>
  </si>
  <si>
    <t>Contributii datorate de angajator pentru luna martie 2018</t>
  </si>
  <si>
    <t>69-78</t>
  </si>
  <si>
    <t>Salarii aferente lunii martie 2018</t>
  </si>
  <si>
    <t>Decont chirie luna martie 2018</t>
  </si>
  <si>
    <t>Achizitie rechizite pentru DIPFIE</t>
  </si>
  <si>
    <t>Achizitie combustibil pt autoturismele DIPFIE - martie 2018</t>
  </si>
  <si>
    <t>Decont transport martie 2018 conf Legii 567/2004</t>
  </si>
  <si>
    <t>Titlul 71 - Active nefinanciare</t>
  </si>
  <si>
    <t>Servicii dirigentie de santier PJ Prahova si Trib Sibiu, noiembrie 2017</t>
  </si>
  <si>
    <t>Servicii dirigentie de santier PJ Prahova, decembrie 2017</t>
  </si>
  <si>
    <t>Serv proiectare Tribunal Prahova, finaliz infrastructura si suprastructura</t>
  </si>
  <si>
    <t>Alimentare cont BCR Serv proiectare Tribunal Prahova, finaliz infrastructura si suprastructura (eur)</t>
  </si>
  <si>
    <t>CHELTUIELILE EFECTUATE DIN FONDURI PUBLICE IN PERIOADA 01.01.2018 - 31.03.2018</t>
  </si>
  <si>
    <t>LEI</t>
  </si>
  <si>
    <t>CHELTUIELILE TOTALE EFECTUATE DIN FONDURI PUBLICE IN PERIOADA 
01.01.2018 - 30.04.2018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</si>
</sst>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R_O_N_-;\-* #,##0.00\ _R_O_N_-;_-* &quot;-&quot;??\ _R_O_N_-;_-@_-"/>
  </numFmts>
  <fonts count="22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b/>
      <sz val="11"/>
      <color indexed="10"/>
      <name val="Trebuchet MS"/>
      <family val="2"/>
    </font>
    <font>
      <sz val="11"/>
      <color indexed="10"/>
      <name val="Trebuchet MS"/>
      <family val="2"/>
    </font>
    <font>
      <b/>
      <sz val="12"/>
      <name val="Trebuchet MS"/>
      <family val="2"/>
    </font>
    <font>
      <sz val="10"/>
      <color indexed="10"/>
      <name val="Trebuchet MS"/>
      <family val="2"/>
    </font>
    <font>
      <b/>
      <sz val="12"/>
      <color indexed="10"/>
      <name val="Trebuchet MS"/>
      <family val="2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rgb="FFFF0000"/>
      <name val="Trebuchet MS"/>
      <family val="2"/>
    </font>
    <font>
      <sz val="11"/>
      <color theme="1"/>
      <name val="Calibri"/>
      <family val="2"/>
      <scheme val="minor"/>
    </font>
    <font>
      <sz val="10"/>
      <color indexed="12"/>
      <name val="Trebuchet MS"/>
      <family val="2"/>
    </font>
    <font>
      <b/>
      <u/>
      <sz val="10"/>
      <color indexed="8"/>
      <name val="Trebuchet MS"/>
      <family val="2"/>
    </font>
    <font>
      <b/>
      <sz val="10"/>
      <color indexed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18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Fill="1" applyAlignment="1">
      <alignment wrapText="1"/>
    </xf>
    <xf numFmtId="0" fontId="2" fillId="0" borderId="1" xfId="0" applyFont="1" applyFill="1" applyBorder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5" fillId="0" borderId="0" xfId="0" applyFont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7" fillId="2" borderId="2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wrapText="1"/>
    </xf>
    <xf numFmtId="4" fontId="1" fillId="2" borderId="1" xfId="0" applyNumberFormat="1" applyFont="1" applyFill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5" fillId="0" borderId="1" xfId="0" applyFont="1" applyBorder="1"/>
    <xf numFmtId="0" fontId="1" fillId="0" borderId="0" xfId="0" applyFont="1" applyBorder="1" applyAlignment="1">
      <alignment horizontal="centerContinuous" vertical="justify"/>
    </xf>
    <xf numFmtId="0" fontId="5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1" fillId="0" borderId="1" xfId="0" applyNumberFormat="1" applyFont="1" applyFill="1" applyBorder="1"/>
    <xf numFmtId="14" fontId="2" fillId="0" borderId="1" xfId="0" applyNumberFormat="1" applyFont="1" applyFill="1" applyBorder="1"/>
    <xf numFmtId="14" fontId="5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4" fontId="5" fillId="0" borderId="1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1" xfId="0" applyFont="1" applyFill="1" applyBorder="1" applyAlignment="1">
      <alignment wrapText="1"/>
    </xf>
    <xf numFmtId="0" fontId="6" fillId="0" borderId="0" xfId="0" applyFont="1"/>
    <xf numFmtId="0" fontId="16" fillId="0" borderId="0" xfId="0" applyFont="1" applyBorder="1"/>
    <xf numFmtId="0" fontId="13" fillId="0" borderId="0" xfId="0" applyFont="1" applyBorder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Continuous" wrapText="1"/>
    </xf>
    <xf numFmtId="0" fontId="15" fillId="0" borderId="0" xfId="0" applyFont="1" applyBorder="1" applyAlignment="1">
      <alignment horizontal="centerContinuous" wrapText="1"/>
    </xf>
    <xf numFmtId="0" fontId="15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9" fillId="0" borderId="0" xfId="0" applyFont="1" applyBorder="1"/>
    <xf numFmtId="0" fontId="2" fillId="0" borderId="1" xfId="0" applyFont="1" applyBorder="1" applyAlignment="1"/>
    <xf numFmtId="14" fontId="2" fillId="0" borderId="1" xfId="0" applyNumberFormat="1" applyFont="1" applyBorder="1" applyAlignment="1"/>
    <xf numFmtId="4" fontId="2" fillId="0" borderId="1" xfId="0" applyNumberFormat="1" applyFont="1" applyBorder="1" applyAlignment="1"/>
    <xf numFmtId="0" fontId="2" fillId="0" borderId="6" xfId="0" applyFont="1" applyBorder="1"/>
    <xf numFmtId="14" fontId="2" fillId="0" borderId="7" xfId="0" applyNumberFormat="1" applyFont="1" applyBorder="1"/>
    <xf numFmtId="0" fontId="2" fillId="0" borderId="7" xfId="0" applyNumberFormat="1" applyFont="1" applyBorder="1"/>
    <xf numFmtId="4" fontId="8" fillId="0" borderId="8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14" fontId="1" fillId="0" borderId="12" xfId="0" applyNumberFormat="1" applyFont="1" applyBorder="1" applyAlignment="1">
      <alignment horizontal="left" wrapText="1"/>
    </xf>
    <xf numFmtId="0" fontId="1" fillId="0" borderId="13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left" wrapText="1"/>
    </xf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left" wrapText="1"/>
    </xf>
    <xf numFmtId="4" fontId="8" fillId="0" borderId="17" xfId="0" applyNumberFormat="1" applyFont="1" applyBorder="1"/>
    <xf numFmtId="0" fontId="2" fillId="0" borderId="18" xfId="0" applyFont="1" applyBorder="1"/>
    <xf numFmtId="14" fontId="2" fillId="0" borderId="12" xfId="0" applyNumberFormat="1" applyFont="1" applyBorder="1"/>
    <xf numFmtId="0" fontId="2" fillId="0" borderId="12" xfId="0" applyNumberFormat="1" applyFont="1" applyBorder="1"/>
    <xf numFmtId="0" fontId="2" fillId="0" borderId="12" xfId="0" applyFont="1" applyBorder="1" applyAlignment="1">
      <alignment horizontal="left" wrapText="1"/>
    </xf>
    <xf numFmtId="4" fontId="8" fillId="0" borderId="19" xfId="0" applyNumberFormat="1" applyFont="1" applyBorder="1" applyAlignment="1">
      <alignment horizontal="right" wrapText="1"/>
    </xf>
    <xf numFmtId="0" fontId="1" fillId="0" borderId="0" xfId="0" applyFont="1" applyFill="1"/>
    <xf numFmtId="1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/>
    <xf numFmtId="4" fontId="2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0" borderId="0" xfId="0" applyNumberFormat="1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0" xfId="0" applyFont="1" applyFill="1" applyAlignment="1">
      <alignment wrapText="1"/>
    </xf>
    <xf numFmtId="0" fontId="6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4" fontId="1" fillId="0" borderId="0" xfId="0" applyNumberFormat="1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 wrapText="1"/>
    </xf>
    <xf numFmtId="4" fontId="8" fillId="0" borderId="14" xfId="0" applyNumberFormat="1" applyFont="1" applyBorder="1"/>
    <xf numFmtId="14" fontId="1" fillId="0" borderId="7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vertical="top"/>
    </xf>
    <xf numFmtId="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vertical="center"/>
    </xf>
    <xf numFmtId="4" fontId="6" fillId="0" borderId="1" xfId="0" applyNumberFormat="1" applyFont="1" applyBorder="1"/>
    <xf numFmtId="4" fontId="0" fillId="0" borderId="0" xfId="0" applyNumberFormat="1"/>
    <xf numFmtId="0" fontId="6" fillId="0" borderId="1" xfId="0" applyFont="1" applyBorder="1"/>
    <xf numFmtId="0" fontId="1" fillId="0" borderId="0" xfId="0" applyFont="1" applyAlignment="1"/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4" fontId="9" fillId="0" borderId="1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/>
    <xf numFmtId="4" fontId="2" fillId="0" borderId="0" xfId="0" applyNumberFormat="1" applyFont="1" applyAlignment="1">
      <alignment horizontal="left"/>
    </xf>
    <xf numFmtId="4" fontId="1" fillId="0" borderId="0" xfId="0" applyNumberFormat="1" applyFont="1" applyAlignment="1"/>
    <xf numFmtId="0" fontId="2" fillId="2" borderId="0" xfId="0" applyFont="1" applyFill="1"/>
    <xf numFmtId="0" fontId="17" fillId="2" borderId="0" xfId="0" applyFont="1" applyFill="1"/>
    <xf numFmtId="0" fontId="17" fillId="0" borderId="0" xfId="0" applyFont="1"/>
    <xf numFmtId="0" fontId="1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Continuous"/>
    </xf>
    <xf numFmtId="4" fontId="2" fillId="0" borderId="1" xfId="0" applyNumberFormat="1" applyFont="1" applyBorder="1"/>
    <xf numFmtId="0" fontId="2" fillId="0" borderId="1" xfId="0" applyFont="1" applyFill="1" applyBorder="1" applyAlignment="1">
      <alignment horizontal="centerContinuous"/>
    </xf>
    <xf numFmtId="14" fontId="2" fillId="0" borderId="1" xfId="0" applyNumberFormat="1" applyFont="1" applyBorder="1"/>
    <xf numFmtId="14" fontId="2" fillId="0" borderId="0" xfId="0" applyNumberFormat="1" applyFont="1"/>
    <xf numFmtId="14" fontId="5" fillId="0" borderId="0" xfId="0" applyNumberFormat="1" applyFont="1"/>
    <xf numFmtId="14" fontId="2" fillId="0" borderId="1" xfId="0" applyNumberFormat="1" applyFont="1" applyFill="1" applyBorder="1" applyAlignment="1">
      <alignment horizontal="centerContinuous"/>
    </xf>
    <xf numFmtId="14" fontId="5" fillId="0" borderId="1" xfId="0" applyNumberFormat="1" applyFont="1" applyBorder="1" applyAlignment="1">
      <alignment vertical="top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3" borderId="1" xfId="0" applyFont="1" applyFill="1" applyBorder="1" applyAlignment="1">
      <alignment horizontal="justify" vertical="top" wrapText="1"/>
    </xf>
    <xf numFmtId="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1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43" fontId="19" fillId="0" borderId="0" xfId="3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14" fontId="15" fillId="0" borderId="0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3" fontId="19" fillId="0" borderId="0" xfId="3" applyFont="1" applyBorder="1" applyAlignment="1">
      <alignment vertical="center" wrapText="1"/>
    </xf>
    <xf numFmtId="0" fontId="19" fillId="0" borderId="0" xfId="0" applyFont="1"/>
    <xf numFmtId="0" fontId="21" fillId="0" borderId="0" xfId="0" applyFont="1" applyBorder="1" applyAlignment="1">
      <alignment horizontal="left" vertical="center" wrapText="1"/>
    </xf>
    <xf numFmtId="4" fontId="1" fillId="0" borderId="0" xfId="0" quotePrefix="1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</cellXfs>
  <cellStyles count="4">
    <cellStyle name="Comma" xfId="3" builtinId="3"/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topLeftCell="A100" workbookViewId="0">
      <selection activeCell="K120" sqref="K120"/>
    </sheetView>
  </sheetViews>
  <sheetFormatPr defaultRowHeight="16.5"/>
  <cols>
    <col min="1" max="1" width="11.140625" style="2" customWidth="1"/>
    <col min="2" max="2" width="7.7109375" style="2" customWidth="1"/>
    <col min="3" max="3" width="11.7109375" style="2" customWidth="1"/>
    <col min="4" max="4" width="15.7109375" style="2" customWidth="1"/>
    <col min="5" max="5" width="50.7109375" style="2" customWidth="1"/>
    <col min="6" max="6" width="17.7109375" style="2" customWidth="1"/>
    <col min="7" max="16384" width="9.140625" style="2"/>
  </cols>
  <sheetData>
    <row r="1" spans="1:5">
      <c r="A1" s="5" t="s">
        <v>0</v>
      </c>
      <c r="B1" s="5"/>
      <c r="C1" s="5"/>
      <c r="D1" s="6"/>
      <c r="E1" s="23"/>
    </row>
    <row r="2" spans="1:5">
      <c r="A2" s="9" t="s">
        <v>35</v>
      </c>
      <c r="B2" s="9"/>
      <c r="C2" s="9"/>
      <c r="D2" s="24"/>
      <c r="E2" s="25"/>
    </row>
    <row r="3" spans="1:5">
      <c r="A3" s="9" t="s">
        <v>36</v>
      </c>
      <c r="B3" s="9"/>
      <c r="C3" s="9"/>
      <c r="D3" s="24"/>
      <c r="E3" s="25"/>
    </row>
    <row r="4" spans="1:5">
      <c r="A4" s="97" t="s">
        <v>218</v>
      </c>
      <c r="B4" s="97"/>
      <c r="C4" s="97"/>
      <c r="D4" s="98"/>
      <c r="E4" s="99"/>
    </row>
    <row r="5" spans="1:5">
      <c r="A5" s="5"/>
      <c r="B5" s="5"/>
      <c r="C5" s="5"/>
      <c r="D5" s="6"/>
      <c r="E5" s="7"/>
    </row>
    <row r="6" spans="1:5" ht="49.5">
      <c r="A6" s="129" t="s">
        <v>4</v>
      </c>
      <c r="B6" s="129" t="s">
        <v>2</v>
      </c>
      <c r="C6" s="129" t="s">
        <v>3</v>
      </c>
      <c r="D6" s="130" t="s">
        <v>5</v>
      </c>
      <c r="E6" s="129" t="s">
        <v>6</v>
      </c>
    </row>
    <row r="7" spans="1:5">
      <c r="A7" s="34" t="s">
        <v>228</v>
      </c>
      <c r="B7" s="14">
        <v>763</v>
      </c>
      <c r="C7" s="151">
        <v>43194</v>
      </c>
      <c r="D7" s="149">
        <v>2092544</v>
      </c>
      <c r="E7" s="147" t="s">
        <v>229</v>
      </c>
    </row>
    <row r="8" spans="1:5" ht="33">
      <c r="A8" s="8" t="s">
        <v>228</v>
      </c>
      <c r="B8" s="14">
        <v>799</v>
      </c>
      <c r="C8" s="151">
        <v>43194</v>
      </c>
      <c r="D8" s="149">
        <v>8109</v>
      </c>
      <c r="E8" s="147" t="s">
        <v>230</v>
      </c>
    </row>
    <row r="9" spans="1:5" ht="33">
      <c r="A9" s="8" t="s">
        <v>228</v>
      </c>
      <c r="B9" s="14">
        <v>792</v>
      </c>
      <c r="C9" s="151">
        <v>43194</v>
      </c>
      <c r="D9" s="149">
        <v>789497</v>
      </c>
      <c r="E9" s="147" t="s">
        <v>230</v>
      </c>
    </row>
    <row r="10" spans="1:5" ht="33">
      <c r="A10" s="8" t="s">
        <v>228</v>
      </c>
      <c r="B10" s="14">
        <v>761</v>
      </c>
      <c r="C10" s="151">
        <v>43194</v>
      </c>
      <c r="D10" s="149">
        <v>2055</v>
      </c>
      <c r="E10" s="147" t="s">
        <v>231</v>
      </c>
    </row>
    <row r="11" spans="1:5" ht="33">
      <c r="A11" s="8" t="s">
        <v>228</v>
      </c>
      <c r="B11" s="14">
        <v>792</v>
      </c>
      <c r="C11" s="151">
        <v>43194</v>
      </c>
      <c r="D11" s="149">
        <v>315652</v>
      </c>
      <c r="E11" s="147" t="s">
        <v>231</v>
      </c>
    </row>
    <row r="12" spans="1:5" ht="33">
      <c r="A12" s="8" t="s">
        <v>228</v>
      </c>
      <c r="B12" s="14">
        <v>792</v>
      </c>
      <c r="C12" s="151">
        <v>43194</v>
      </c>
      <c r="D12" s="149">
        <v>203435</v>
      </c>
      <c r="E12" s="147" t="s">
        <v>231</v>
      </c>
    </row>
    <row r="13" spans="1:5" ht="33">
      <c r="A13" s="8" t="s">
        <v>228</v>
      </c>
      <c r="B13" s="14">
        <v>762</v>
      </c>
      <c r="C13" s="151">
        <v>43194</v>
      </c>
      <c r="D13" s="149">
        <v>19</v>
      </c>
      <c r="E13" s="147" t="s">
        <v>231</v>
      </c>
    </row>
    <row r="14" spans="1:5">
      <c r="A14" s="8" t="s">
        <v>228</v>
      </c>
      <c r="B14" s="2">
        <v>779</v>
      </c>
      <c r="C14" s="152">
        <v>43194</v>
      </c>
      <c r="D14" s="4">
        <v>18242</v>
      </c>
      <c r="E14" s="147" t="s">
        <v>235</v>
      </c>
    </row>
    <row r="15" spans="1:5">
      <c r="A15" s="8" t="s">
        <v>228</v>
      </c>
      <c r="B15" s="14">
        <v>839</v>
      </c>
      <c r="C15" s="151">
        <v>43194</v>
      </c>
      <c r="D15" s="149">
        <v>525</v>
      </c>
      <c r="E15" s="147" t="s">
        <v>235</v>
      </c>
    </row>
    <row r="16" spans="1:5">
      <c r="A16" s="8" t="s">
        <v>228</v>
      </c>
      <c r="B16" s="14">
        <v>1</v>
      </c>
      <c r="C16" s="151">
        <v>43195</v>
      </c>
      <c r="D16" s="149">
        <v>1573</v>
      </c>
      <c r="E16" s="147" t="s">
        <v>229</v>
      </c>
    </row>
    <row r="17" spans="1:5">
      <c r="A17" s="8" t="s">
        <v>228</v>
      </c>
      <c r="B17" s="14">
        <v>2</v>
      </c>
      <c r="C17" s="151">
        <v>43195</v>
      </c>
      <c r="D17" s="149">
        <v>1059</v>
      </c>
      <c r="E17" s="147" t="s">
        <v>229</v>
      </c>
    </row>
    <row r="18" spans="1:5">
      <c r="A18" s="8" t="s">
        <v>228</v>
      </c>
      <c r="B18" s="14">
        <v>3</v>
      </c>
      <c r="C18" s="151">
        <v>43195</v>
      </c>
      <c r="D18" s="149">
        <v>1908</v>
      </c>
      <c r="E18" s="147" t="s">
        <v>229</v>
      </c>
    </row>
    <row r="19" spans="1:5">
      <c r="A19" s="8" t="s">
        <v>228</v>
      </c>
      <c r="B19" s="14">
        <v>4</v>
      </c>
      <c r="C19" s="151">
        <v>43195</v>
      </c>
      <c r="D19" s="149">
        <v>1908</v>
      </c>
      <c r="E19" s="147" t="s">
        <v>229</v>
      </c>
    </row>
    <row r="20" spans="1:5">
      <c r="A20" s="8" t="s">
        <v>228</v>
      </c>
      <c r="B20" s="14">
        <v>6</v>
      </c>
      <c r="C20" s="151">
        <v>43195</v>
      </c>
      <c r="D20" s="149">
        <v>4646</v>
      </c>
      <c r="E20" s="147" t="s">
        <v>229</v>
      </c>
    </row>
    <row r="21" spans="1:5">
      <c r="A21" s="8" t="s">
        <v>228</v>
      </c>
      <c r="B21" s="14">
        <v>6</v>
      </c>
      <c r="C21" s="151">
        <v>43195</v>
      </c>
      <c r="D21" s="149">
        <v>1908</v>
      </c>
      <c r="E21" s="147" t="s">
        <v>229</v>
      </c>
    </row>
    <row r="22" spans="1:5">
      <c r="A22" s="8" t="s">
        <v>228</v>
      </c>
      <c r="B22" s="14">
        <v>8</v>
      </c>
      <c r="C22" s="151">
        <v>43208</v>
      </c>
      <c r="D22" s="149">
        <v>103832</v>
      </c>
      <c r="E22" s="147" t="s">
        <v>233</v>
      </c>
    </row>
    <row r="23" spans="1:5">
      <c r="A23" s="8" t="s">
        <v>228</v>
      </c>
      <c r="B23" s="14">
        <v>928</v>
      </c>
      <c r="C23" s="151">
        <v>43208</v>
      </c>
      <c r="D23" s="149">
        <v>27009</v>
      </c>
      <c r="E23" s="147" t="s">
        <v>233</v>
      </c>
    </row>
    <row r="24" spans="1:5" ht="33">
      <c r="A24" s="8" t="s">
        <v>228</v>
      </c>
      <c r="B24" s="14">
        <v>914</v>
      </c>
      <c r="C24" s="151">
        <v>43208</v>
      </c>
      <c r="D24" s="149">
        <v>29701</v>
      </c>
      <c r="E24" s="147" t="s">
        <v>234</v>
      </c>
    </row>
    <row r="25" spans="1:5" ht="33">
      <c r="A25" s="8" t="s">
        <v>228</v>
      </c>
      <c r="B25" s="14">
        <v>914</v>
      </c>
      <c r="C25" s="151">
        <v>43208</v>
      </c>
      <c r="D25" s="149">
        <v>15556</v>
      </c>
      <c r="E25" s="147" t="s">
        <v>234</v>
      </c>
    </row>
    <row r="26" spans="1:5" ht="33">
      <c r="A26" s="8" t="s">
        <v>228</v>
      </c>
      <c r="B26" s="14">
        <v>914</v>
      </c>
      <c r="C26" s="151">
        <v>43208</v>
      </c>
      <c r="D26" s="149">
        <v>1415</v>
      </c>
      <c r="E26" s="147" t="s">
        <v>234</v>
      </c>
    </row>
    <row r="27" spans="1:5" ht="33">
      <c r="A27" s="8" t="s">
        <v>228</v>
      </c>
      <c r="B27" s="14">
        <v>914</v>
      </c>
      <c r="C27" s="151">
        <v>43208</v>
      </c>
      <c r="D27" s="149">
        <v>37791</v>
      </c>
      <c r="E27" s="147" t="s">
        <v>234</v>
      </c>
    </row>
    <row r="28" spans="1:5">
      <c r="A28" s="8" t="s">
        <v>228</v>
      </c>
      <c r="B28" s="14">
        <v>347</v>
      </c>
      <c r="C28" s="151">
        <v>43209</v>
      </c>
      <c r="D28" s="149">
        <v>10803</v>
      </c>
      <c r="E28" s="147" t="s">
        <v>229</v>
      </c>
    </row>
    <row r="29" spans="1:5">
      <c r="A29" s="8" t="s">
        <v>228</v>
      </c>
      <c r="B29" s="14">
        <v>937</v>
      </c>
      <c r="C29" s="151">
        <v>43213</v>
      </c>
      <c r="D29" s="149">
        <v>2355</v>
      </c>
      <c r="E29" s="147" t="s">
        <v>232</v>
      </c>
    </row>
    <row r="30" spans="1:5">
      <c r="A30" s="8" t="s">
        <v>228</v>
      </c>
      <c r="B30" s="14">
        <v>938</v>
      </c>
      <c r="C30" s="151">
        <v>43213</v>
      </c>
      <c r="D30" s="149">
        <v>1651</v>
      </c>
      <c r="E30" s="147" t="s">
        <v>232</v>
      </c>
    </row>
    <row r="31" spans="1:5">
      <c r="A31" s="8" t="s">
        <v>228</v>
      </c>
      <c r="B31" s="14">
        <v>938</v>
      </c>
      <c r="C31" s="151">
        <v>43213</v>
      </c>
      <c r="D31" s="149">
        <v>2321</v>
      </c>
      <c r="E31" s="147" t="s">
        <v>232</v>
      </c>
    </row>
    <row r="32" spans="1:5">
      <c r="A32" s="148" t="s">
        <v>236</v>
      </c>
      <c r="B32" s="148"/>
      <c r="C32" s="148"/>
      <c r="D32" s="33">
        <f>SUM(D7:D31)</f>
        <v>3675514</v>
      </c>
      <c r="E32" s="21"/>
    </row>
    <row r="33" spans="1:5">
      <c r="A33" s="8" t="s">
        <v>237</v>
      </c>
      <c r="B33" s="26">
        <v>4</v>
      </c>
      <c r="C33" s="35">
        <v>43194</v>
      </c>
      <c r="D33" s="43">
        <v>187358</v>
      </c>
      <c r="E33" s="147" t="s">
        <v>229</v>
      </c>
    </row>
    <row r="34" spans="1:5" ht="33">
      <c r="A34" s="8" t="s">
        <v>237</v>
      </c>
      <c r="B34" s="26">
        <v>768</v>
      </c>
      <c r="C34" s="35">
        <v>43194</v>
      </c>
      <c r="D34" s="43">
        <v>144159</v>
      </c>
      <c r="E34" s="147" t="s">
        <v>238</v>
      </c>
    </row>
    <row r="35" spans="1:5" ht="33">
      <c r="A35" s="8" t="s">
        <v>237</v>
      </c>
      <c r="B35" s="26">
        <v>768</v>
      </c>
      <c r="C35" s="35">
        <v>43194</v>
      </c>
      <c r="D35" s="43">
        <v>57637</v>
      </c>
      <c r="E35" s="147" t="s">
        <v>238</v>
      </c>
    </row>
    <row r="36" spans="1:5" ht="33">
      <c r="A36" s="8" t="s">
        <v>237</v>
      </c>
      <c r="B36" s="26">
        <v>768</v>
      </c>
      <c r="C36" s="35">
        <v>43194</v>
      </c>
      <c r="D36" s="43">
        <v>37146</v>
      </c>
      <c r="E36" s="147" t="s">
        <v>238</v>
      </c>
    </row>
    <row r="37" spans="1:5">
      <c r="A37" s="8" t="s">
        <v>237</v>
      </c>
      <c r="B37" s="26">
        <v>1</v>
      </c>
      <c r="C37" s="35">
        <v>43195</v>
      </c>
      <c r="D37" s="43">
        <v>183</v>
      </c>
      <c r="E37" s="147" t="s">
        <v>229</v>
      </c>
    </row>
    <row r="38" spans="1:5">
      <c r="A38" s="8" t="s">
        <v>237</v>
      </c>
      <c r="B38" s="26">
        <v>2</v>
      </c>
      <c r="C38" s="35">
        <v>43195</v>
      </c>
      <c r="D38" s="43">
        <v>150</v>
      </c>
      <c r="E38" s="147" t="s">
        <v>229</v>
      </c>
    </row>
    <row r="39" spans="1:5">
      <c r="A39" s="8" t="s">
        <v>237</v>
      </c>
      <c r="B39" s="26">
        <v>3</v>
      </c>
      <c r="C39" s="35">
        <v>43195</v>
      </c>
      <c r="D39" s="43">
        <v>125</v>
      </c>
      <c r="E39" s="147" t="s">
        <v>229</v>
      </c>
    </row>
    <row r="40" spans="1:5">
      <c r="A40" s="8" t="s">
        <v>237</v>
      </c>
      <c r="B40" s="26">
        <v>4</v>
      </c>
      <c r="C40" s="35">
        <v>43195</v>
      </c>
      <c r="D40" s="43">
        <v>125</v>
      </c>
      <c r="E40" s="147" t="s">
        <v>229</v>
      </c>
    </row>
    <row r="41" spans="1:5">
      <c r="A41" s="8" t="s">
        <v>237</v>
      </c>
      <c r="B41" s="26">
        <v>5</v>
      </c>
      <c r="C41" s="35">
        <v>43195</v>
      </c>
      <c r="D41" s="43">
        <v>125</v>
      </c>
      <c r="E41" s="147" t="s">
        <v>229</v>
      </c>
    </row>
    <row r="42" spans="1:5">
      <c r="A42" s="8" t="s">
        <v>237</v>
      </c>
      <c r="B42" s="26">
        <v>6</v>
      </c>
      <c r="C42" s="35">
        <v>43195</v>
      </c>
      <c r="D42" s="43">
        <v>200</v>
      </c>
      <c r="E42" s="147" t="s">
        <v>229</v>
      </c>
    </row>
    <row r="43" spans="1:5">
      <c r="A43" s="8" t="s">
        <v>237</v>
      </c>
      <c r="B43" s="26">
        <v>909</v>
      </c>
      <c r="C43" s="35">
        <v>43208</v>
      </c>
      <c r="D43" s="149">
        <v>53841</v>
      </c>
      <c r="E43" s="147" t="s">
        <v>233</v>
      </c>
    </row>
    <row r="44" spans="1:5">
      <c r="A44" s="8" t="s">
        <v>237</v>
      </c>
      <c r="B44" s="150">
        <v>930</v>
      </c>
      <c r="C44" s="154">
        <v>43208</v>
      </c>
      <c r="D44" s="131">
        <v>4932</v>
      </c>
      <c r="E44" s="147" t="s">
        <v>233</v>
      </c>
    </row>
    <row r="45" spans="1:5">
      <c r="A45" s="8" t="s">
        <v>237</v>
      </c>
      <c r="B45" s="150">
        <v>347</v>
      </c>
      <c r="C45" s="154">
        <v>43209</v>
      </c>
      <c r="D45" s="131">
        <v>679</v>
      </c>
      <c r="E45" s="147" t="s">
        <v>233</v>
      </c>
    </row>
    <row r="46" spans="1:5" ht="33">
      <c r="A46" s="8" t="s">
        <v>237</v>
      </c>
      <c r="B46" s="26">
        <v>913</v>
      </c>
      <c r="C46" s="35">
        <v>43208</v>
      </c>
      <c r="D46" s="149">
        <v>5423</v>
      </c>
      <c r="E46" s="147" t="s">
        <v>234</v>
      </c>
    </row>
    <row r="47" spans="1:5" ht="33">
      <c r="A47" s="8" t="s">
        <v>237</v>
      </c>
      <c r="B47" s="26">
        <v>913</v>
      </c>
      <c r="C47" s="35">
        <v>43208</v>
      </c>
      <c r="D47" s="149">
        <v>2840</v>
      </c>
      <c r="E47" s="147" t="s">
        <v>234</v>
      </c>
    </row>
    <row r="48" spans="1:5" ht="33">
      <c r="A48" s="8" t="s">
        <v>237</v>
      </c>
      <c r="B48" s="26">
        <v>913</v>
      </c>
      <c r="C48" s="35">
        <v>43208</v>
      </c>
      <c r="D48" s="149">
        <v>258</v>
      </c>
      <c r="E48" s="147" t="s">
        <v>234</v>
      </c>
    </row>
    <row r="49" spans="1:5" ht="33">
      <c r="A49" s="8" t="s">
        <v>237</v>
      </c>
      <c r="B49" s="26">
        <v>913</v>
      </c>
      <c r="C49" s="35">
        <v>43208</v>
      </c>
      <c r="D49" s="149">
        <v>6900</v>
      </c>
      <c r="E49" s="147" t="s">
        <v>234</v>
      </c>
    </row>
    <row r="50" spans="1:5">
      <c r="A50" s="148" t="s">
        <v>239</v>
      </c>
      <c r="B50" s="148"/>
      <c r="C50" s="148"/>
      <c r="D50" s="33">
        <f>SUM(D33:D49)</f>
        <v>502081</v>
      </c>
      <c r="E50" s="21"/>
    </row>
    <row r="51" spans="1:5">
      <c r="A51" s="8" t="s">
        <v>240</v>
      </c>
      <c r="B51" s="26">
        <v>4</v>
      </c>
      <c r="C51" s="35">
        <v>43194</v>
      </c>
      <c r="D51" s="43">
        <v>242300</v>
      </c>
      <c r="E51" s="147" t="s">
        <v>229</v>
      </c>
    </row>
    <row r="52" spans="1:5">
      <c r="A52" s="8" t="s">
        <v>240</v>
      </c>
      <c r="B52" s="26">
        <v>347</v>
      </c>
      <c r="C52" s="35">
        <v>43209</v>
      </c>
      <c r="D52" s="43">
        <v>679</v>
      </c>
      <c r="E52" s="147" t="s">
        <v>229</v>
      </c>
    </row>
    <row r="53" spans="1:5" ht="33">
      <c r="A53" s="8" t="s">
        <v>240</v>
      </c>
      <c r="B53" s="26">
        <v>791</v>
      </c>
      <c r="C53" s="35">
        <v>43194</v>
      </c>
      <c r="D53" s="43">
        <v>174410</v>
      </c>
      <c r="E53" s="147" t="s">
        <v>238</v>
      </c>
    </row>
    <row r="54" spans="1:5" ht="33">
      <c r="A54" s="8" t="s">
        <v>240</v>
      </c>
      <c r="B54" s="26">
        <v>791</v>
      </c>
      <c r="C54" s="35">
        <v>43194</v>
      </c>
      <c r="D54" s="43">
        <v>69732</v>
      </c>
      <c r="E54" s="147" t="s">
        <v>238</v>
      </c>
    </row>
    <row r="55" spans="1:5" ht="33">
      <c r="A55" s="8"/>
      <c r="B55" s="26">
        <v>791</v>
      </c>
      <c r="C55" s="35">
        <v>43194</v>
      </c>
      <c r="D55" s="43">
        <v>44941</v>
      </c>
      <c r="E55" s="147" t="s">
        <v>238</v>
      </c>
    </row>
    <row r="56" spans="1:5">
      <c r="A56" s="8" t="s">
        <v>240</v>
      </c>
      <c r="B56" s="26">
        <v>910</v>
      </c>
      <c r="C56" s="35">
        <v>43208</v>
      </c>
      <c r="D56" s="43">
        <v>66093</v>
      </c>
      <c r="E56" s="147" t="s">
        <v>233</v>
      </c>
    </row>
    <row r="57" spans="1:5">
      <c r="A57" s="8"/>
      <c r="B57" s="26">
        <v>929</v>
      </c>
      <c r="C57" s="35">
        <v>43208</v>
      </c>
      <c r="D57" s="43">
        <v>5967</v>
      </c>
      <c r="E57" s="147" t="s">
        <v>233</v>
      </c>
    </row>
    <row r="58" spans="1:5" ht="33">
      <c r="A58" s="8" t="s">
        <v>240</v>
      </c>
      <c r="B58" s="26">
        <v>912</v>
      </c>
      <c r="C58" s="35">
        <v>43208</v>
      </c>
      <c r="D58" s="43">
        <v>6561</v>
      </c>
      <c r="E58" s="147" t="s">
        <v>234</v>
      </c>
    </row>
    <row r="59" spans="1:5" ht="33">
      <c r="A59" s="8" t="s">
        <v>240</v>
      </c>
      <c r="B59" s="26">
        <v>912</v>
      </c>
      <c r="C59" s="35">
        <v>43208</v>
      </c>
      <c r="D59" s="43">
        <v>3437</v>
      </c>
      <c r="E59" s="147" t="s">
        <v>234</v>
      </c>
    </row>
    <row r="60" spans="1:5" ht="33">
      <c r="A60" s="8" t="s">
        <v>240</v>
      </c>
      <c r="B60" s="26">
        <v>912</v>
      </c>
      <c r="C60" s="35">
        <v>43208</v>
      </c>
      <c r="D60" s="43">
        <v>312</v>
      </c>
      <c r="E60" s="147" t="s">
        <v>234</v>
      </c>
    </row>
    <row r="61" spans="1:5" ht="33">
      <c r="A61" s="8" t="s">
        <v>240</v>
      </c>
      <c r="B61" s="26">
        <v>912</v>
      </c>
      <c r="C61" s="35">
        <v>43208</v>
      </c>
      <c r="D61" s="43">
        <v>8348</v>
      </c>
      <c r="E61" s="147" t="s">
        <v>234</v>
      </c>
    </row>
    <row r="62" spans="1:5">
      <c r="A62" s="148" t="s">
        <v>241</v>
      </c>
      <c r="B62" s="148"/>
      <c r="C62" s="148"/>
      <c r="D62" s="33">
        <f>SUM(D51:D61)</f>
        <v>622780</v>
      </c>
      <c r="E62" s="21"/>
    </row>
    <row r="63" spans="1:5">
      <c r="A63" s="8" t="s">
        <v>242</v>
      </c>
      <c r="B63" s="26">
        <v>246</v>
      </c>
      <c r="C63" s="35">
        <v>43192</v>
      </c>
      <c r="D63" s="43">
        <v>52</v>
      </c>
      <c r="E63" s="21" t="s">
        <v>243</v>
      </c>
    </row>
    <row r="64" spans="1:5">
      <c r="A64" s="8" t="s">
        <v>242</v>
      </c>
      <c r="B64" s="26">
        <v>861</v>
      </c>
      <c r="C64" s="35">
        <v>43202</v>
      </c>
      <c r="D64" s="43">
        <v>85</v>
      </c>
      <c r="E64" s="21" t="s">
        <v>243</v>
      </c>
    </row>
    <row r="65" spans="1:5">
      <c r="A65" s="8" t="s">
        <v>242</v>
      </c>
      <c r="B65" s="26">
        <v>862</v>
      </c>
      <c r="C65" s="35">
        <v>43202</v>
      </c>
      <c r="D65" s="43">
        <v>2151.9</v>
      </c>
      <c r="E65" s="21" t="s">
        <v>243</v>
      </c>
    </row>
    <row r="66" spans="1:5">
      <c r="A66" s="8" t="s">
        <v>242</v>
      </c>
      <c r="B66" s="26">
        <v>864</v>
      </c>
      <c r="C66" s="35">
        <v>43202</v>
      </c>
      <c r="D66" s="43">
        <v>2230</v>
      </c>
      <c r="E66" s="21" t="s">
        <v>243</v>
      </c>
    </row>
    <row r="67" spans="1:5">
      <c r="A67" s="8" t="s">
        <v>242</v>
      </c>
      <c r="B67" s="26">
        <v>301</v>
      </c>
      <c r="C67" s="35">
        <v>43203</v>
      </c>
      <c r="D67" s="43">
        <v>2245.4</v>
      </c>
      <c r="E67" s="21" t="s">
        <v>243</v>
      </c>
    </row>
    <row r="68" spans="1:5">
      <c r="A68" s="8" t="s">
        <v>242</v>
      </c>
      <c r="B68" s="26">
        <v>303</v>
      </c>
      <c r="C68" s="35">
        <v>43203</v>
      </c>
      <c r="D68" s="43">
        <v>1885.4</v>
      </c>
      <c r="E68" s="21" t="s">
        <v>243</v>
      </c>
    </row>
    <row r="69" spans="1:5">
      <c r="A69" s="8" t="s">
        <v>242</v>
      </c>
      <c r="B69" s="26">
        <v>304</v>
      </c>
      <c r="C69" s="35">
        <v>43203</v>
      </c>
      <c r="D69" s="43">
        <v>85</v>
      </c>
      <c r="E69" s="21" t="s">
        <v>243</v>
      </c>
    </row>
    <row r="70" spans="1:5">
      <c r="A70" s="8" t="s">
        <v>242</v>
      </c>
      <c r="B70" s="14">
        <v>306</v>
      </c>
      <c r="C70" s="151">
        <v>43203</v>
      </c>
      <c r="D70" s="149">
        <v>85</v>
      </c>
      <c r="E70" s="21" t="s">
        <v>243</v>
      </c>
    </row>
    <row r="71" spans="1:5">
      <c r="A71" s="8" t="s">
        <v>242</v>
      </c>
      <c r="B71" s="14">
        <v>866</v>
      </c>
      <c r="C71" s="151">
        <v>43203</v>
      </c>
      <c r="D71" s="149">
        <v>20000</v>
      </c>
      <c r="E71" s="21" t="s">
        <v>244</v>
      </c>
    </row>
    <row r="72" spans="1:5">
      <c r="A72" s="8" t="s">
        <v>242</v>
      </c>
      <c r="B72" s="14">
        <v>933</v>
      </c>
      <c r="C72" s="151">
        <v>43209</v>
      </c>
      <c r="D72" s="149">
        <v>2676</v>
      </c>
      <c r="E72" s="21" t="s">
        <v>243</v>
      </c>
    </row>
    <row r="73" spans="1:5">
      <c r="A73" s="8" t="s">
        <v>242</v>
      </c>
      <c r="B73" s="14">
        <v>935</v>
      </c>
      <c r="C73" s="151">
        <v>43209</v>
      </c>
      <c r="D73" s="149">
        <v>2610.12</v>
      </c>
      <c r="E73" s="21" t="s">
        <v>243</v>
      </c>
    </row>
    <row r="74" spans="1:5">
      <c r="A74" s="8" t="s">
        <v>242</v>
      </c>
      <c r="B74" s="14">
        <v>990</v>
      </c>
      <c r="C74" s="151">
        <v>43216</v>
      </c>
      <c r="D74" s="149">
        <v>170</v>
      </c>
      <c r="E74" s="21" t="s">
        <v>243</v>
      </c>
    </row>
    <row r="75" spans="1:5">
      <c r="A75" s="8" t="s">
        <v>242</v>
      </c>
      <c r="B75" s="14">
        <v>991</v>
      </c>
      <c r="C75" s="151">
        <v>43216</v>
      </c>
      <c r="D75" s="149">
        <v>170</v>
      </c>
      <c r="E75" s="21" t="s">
        <v>243</v>
      </c>
    </row>
    <row r="76" spans="1:5">
      <c r="A76" s="8" t="s">
        <v>242</v>
      </c>
      <c r="B76" s="26">
        <v>583</v>
      </c>
      <c r="C76" s="35">
        <v>43216</v>
      </c>
      <c r="D76" s="43">
        <v>17</v>
      </c>
      <c r="E76" s="21" t="s">
        <v>243</v>
      </c>
    </row>
    <row r="77" spans="1:5">
      <c r="A77" s="148" t="s">
        <v>245</v>
      </c>
      <c r="B77" s="148"/>
      <c r="C77" s="148"/>
      <c r="D77" s="33">
        <f>SUM(D63:D76)</f>
        <v>34462.82</v>
      </c>
      <c r="E77" s="21"/>
    </row>
    <row r="78" spans="1:5">
      <c r="A78" s="8" t="s">
        <v>246</v>
      </c>
      <c r="B78" s="14">
        <v>841</v>
      </c>
      <c r="C78" s="151">
        <v>43194</v>
      </c>
      <c r="D78" s="149">
        <v>14383.38</v>
      </c>
      <c r="E78" s="21" t="s">
        <v>247</v>
      </c>
    </row>
    <row r="79" spans="1:5">
      <c r="A79" s="8" t="s">
        <v>246</v>
      </c>
      <c r="B79" s="14">
        <v>842</v>
      </c>
      <c r="C79" s="151">
        <v>43194</v>
      </c>
      <c r="D79" s="149">
        <v>527</v>
      </c>
      <c r="E79" s="21" t="s">
        <v>247</v>
      </c>
    </row>
    <row r="80" spans="1:5">
      <c r="A80" s="8" t="s">
        <v>246</v>
      </c>
      <c r="B80" s="14">
        <v>843</v>
      </c>
      <c r="C80" s="151">
        <v>43194</v>
      </c>
      <c r="D80" s="149">
        <v>12209.66</v>
      </c>
      <c r="E80" s="21" t="s">
        <v>247</v>
      </c>
    </row>
    <row r="81" spans="1:5">
      <c r="A81" s="148" t="s">
        <v>248</v>
      </c>
      <c r="B81" s="148"/>
      <c r="C81" s="148"/>
      <c r="D81" s="33">
        <f>SUM(D78:D80)</f>
        <v>27120.04</v>
      </c>
      <c r="E81" s="21"/>
    </row>
    <row r="82" spans="1:5">
      <c r="A82" s="8" t="s">
        <v>249</v>
      </c>
      <c r="B82" s="26">
        <v>898</v>
      </c>
      <c r="C82" s="35">
        <v>43207</v>
      </c>
      <c r="D82" s="43">
        <v>659.23</v>
      </c>
      <c r="E82" s="21" t="s">
        <v>250</v>
      </c>
    </row>
    <row r="83" spans="1:5">
      <c r="A83" s="8" t="s">
        <v>249</v>
      </c>
      <c r="B83" s="26">
        <v>899</v>
      </c>
      <c r="C83" s="35">
        <v>43207</v>
      </c>
      <c r="D83" s="43">
        <v>1095.7</v>
      </c>
      <c r="E83" s="21" t="s">
        <v>250</v>
      </c>
    </row>
    <row r="84" spans="1:5">
      <c r="A84" s="148" t="s">
        <v>251</v>
      </c>
      <c r="B84" s="148"/>
      <c r="C84" s="148"/>
      <c r="D84" s="33">
        <f>SUM(D82:D83)</f>
        <v>1754.93</v>
      </c>
      <c r="E84" s="47"/>
    </row>
    <row r="85" spans="1:5">
      <c r="A85" s="34" t="s">
        <v>252</v>
      </c>
      <c r="B85" s="26">
        <v>833</v>
      </c>
      <c r="C85" s="35">
        <v>43193</v>
      </c>
      <c r="D85" s="43">
        <v>11876.77</v>
      </c>
      <c r="E85" s="147" t="s">
        <v>254</v>
      </c>
    </row>
    <row r="86" spans="1:5">
      <c r="A86" s="34" t="s">
        <v>252</v>
      </c>
      <c r="B86" s="26">
        <v>844</v>
      </c>
      <c r="C86" s="35">
        <v>43194</v>
      </c>
      <c r="D86" s="43">
        <v>8796.91</v>
      </c>
      <c r="E86" s="147" t="s">
        <v>253</v>
      </c>
    </row>
    <row r="87" spans="1:5">
      <c r="A87" s="34" t="s">
        <v>252</v>
      </c>
      <c r="B87" s="26">
        <v>845</v>
      </c>
      <c r="C87" s="35">
        <v>43194</v>
      </c>
      <c r="D87" s="43">
        <v>1448</v>
      </c>
      <c r="E87" s="147" t="s">
        <v>253</v>
      </c>
    </row>
    <row r="88" spans="1:5">
      <c r="A88" s="34" t="s">
        <v>252</v>
      </c>
      <c r="B88" s="26">
        <v>854</v>
      </c>
      <c r="C88" s="35">
        <v>43201</v>
      </c>
      <c r="D88" s="43">
        <v>500</v>
      </c>
      <c r="E88" s="147" t="s">
        <v>254</v>
      </c>
    </row>
    <row r="89" spans="1:5">
      <c r="A89" s="34" t="s">
        <v>252</v>
      </c>
      <c r="B89" s="26">
        <v>885</v>
      </c>
      <c r="C89" s="35">
        <v>43203</v>
      </c>
      <c r="D89" s="43">
        <v>66267.12</v>
      </c>
      <c r="E89" s="147" t="s">
        <v>253</v>
      </c>
    </row>
    <row r="90" spans="1:5">
      <c r="A90" s="34" t="s">
        <v>252</v>
      </c>
      <c r="B90" s="26">
        <v>886</v>
      </c>
      <c r="C90" s="35">
        <v>43203</v>
      </c>
      <c r="D90" s="43">
        <v>2330.2800000000002</v>
      </c>
      <c r="E90" s="147" t="s">
        <v>253</v>
      </c>
    </row>
    <row r="91" spans="1:5">
      <c r="A91" s="34" t="s">
        <v>252</v>
      </c>
      <c r="B91" s="26">
        <v>887</v>
      </c>
      <c r="C91" s="35">
        <v>43203</v>
      </c>
      <c r="D91" s="43">
        <v>1778.61</v>
      </c>
      <c r="E91" s="147" t="s">
        <v>253</v>
      </c>
    </row>
    <row r="92" spans="1:5">
      <c r="A92" s="34" t="s">
        <v>252</v>
      </c>
      <c r="B92" s="26">
        <v>888</v>
      </c>
      <c r="C92" s="35">
        <v>43203</v>
      </c>
      <c r="D92" s="43">
        <v>2643.97</v>
      </c>
      <c r="E92" s="147" t="s">
        <v>253</v>
      </c>
    </row>
    <row r="93" spans="1:5">
      <c r="A93" s="34" t="s">
        <v>252</v>
      </c>
      <c r="B93" s="26">
        <v>889</v>
      </c>
      <c r="C93" s="35">
        <v>43203</v>
      </c>
      <c r="D93" s="43">
        <v>2327.0300000000002</v>
      </c>
      <c r="E93" s="147" t="s">
        <v>253</v>
      </c>
    </row>
    <row r="94" spans="1:5">
      <c r="A94" s="34" t="s">
        <v>252</v>
      </c>
      <c r="B94" s="26">
        <v>890</v>
      </c>
      <c r="C94" s="35">
        <v>43203</v>
      </c>
      <c r="D94" s="43">
        <v>2589.84</v>
      </c>
      <c r="E94" s="147" t="s">
        <v>253</v>
      </c>
    </row>
    <row r="95" spans="1:5">
      <c r="A95" s="34" t="s">
        <v>252</v>
      </c>
      <c r="B95" s="26">
        <v>891</v>
      </c>
      <c r="C95" s="35">
        <v>43203</v>
      </c>
      <c r="D95" s="43">
        <v>2048.0500000000002</v>
      </c>
      <c r="E95" s="147" t="s">
        <v>253</v>
      </c>
    </row>
    <row r="96" spans="1:5">
      <c r="A96" s="34" t="s">
        <v>252</v>
      </c>
      <c r="B96" s="26">
        <v>892</v>
      </c>
      <c r="C96" s="35">
        <v>43203</v>
      </c>
      <c r="D96" s="43">
        <v>2488.4</v>
      </c>
      <c r="E96" s="147" t="s">
        <v>253</v>
      </c>
    </row>
    <row r="97" spans="1:5">
      <c r="A97" s="34" t="s">
        <v>252</v>
      </c>
      <c r="B97" s="26">
        <v>893</v>
      </c>
      <c r="C97" s="35">
        <v>43203</v>
      </c>
      <c r="D97" s="43">
        <v>2428.5</v>
      </c>
      <c r="E97" s="147" t="s">
        <v>253</v>
      </c>
    </row>
    <row r="98" spans="1:5">
      <c r="A98" s="34" t="s">
        <v>252</v>
      </c>
      <c r="B98" s="26">
        <v>894</v>
      </c>
      <c r="C98" s="35">
        <v>43203</v>
      </c>
      <c r="D98" s="43">
        <v>2008.27</v>
      </c>
      <c r="E98" s="147" t="s">
        <v>253</v>
      </c>
    </row>
    <row r="99" spans="1:5">
      <c r="A99" s="34" t="s">
        <v>252</v>
      </c>
      <c r="B99" s="26">
        <v>895</v>
      </c>
      <c r="C99" s="35">
        <v>43203</v>
      </c>
      <c r="D99" s="43">
        <v>2201.34</v>
      </c>
      <c r="E99" s="147" t="s">
        <v>253</v>
      </c>
    </row>
    <row r="100" spans="1:5">
      <c r="A100" s="34" t="s">
        <v>252</v>
      </c>
      <c r="B100" s="26">
        <v>896</v>
      </c>
      <c r="C100" s="35">
        <v>43203</v>
      </c>
      <c r="D100" s="43">
        <v>2476.88</v>
      </c>
      <c r="E100" s="147" t="s">
        <v>253</v>
      </c>
    </row>
    <row r="101" spans="1:5">
      <c r="A101" s="148" t="s">
        <v>255</v>
      </c>
      <c r="B101" s="148"/>
      <c r="C101" s="148"/>
      <c r="D101" s="33">
        <f>SUM(D85:D100)</f>
        <v>114209.96999999999</v>
      </c>
      <c r="E101" s="21"/>
    </row>
    <row r="102" spans="1:5">
      <c r="A102" s="34" t="s">
        <v>256</v>
      </c>
      <c r="B102" s="26">
        <v>258</v>
      </c>
      <c r="C102" s="35">
        <v>43193</v>
      </c>
      <c r="D102" s="43">
        <v>233.28</v>
      </c>
      <c r="E102" s="21" t="s">
        <v>257</v>
      </c>
    </row>
    <row r="103" spans="1:5">
      <c r="A103" s="34" t="s">
        <v>256</v>
      </c>
      <c r="B103" s="26">
        <v>260</v>
      </c>
      <c r="C103" s="35">
        <v>43194</v>
      </c>
      <c r="D103" s="43">
        <v>911.7</v>
      </c>
      <c r="E103" s="21" t="s">
        <v>257</v>
      </c>
    </row>
    <row r="104" spans="1:5" ht="33">
      <c r="A104" s="34" t="s">
        <v>256</v>
      </c>
      <c r="B104" s="26">
        <v>764</v>
      </c>
      <c r="C104" s="35">
        <v>43194</v>
      </c>
      <c r="D104" s="43">
        <v>45414</v>
      </c>
      <c r="E104" s="147" t="s">
        <v>238</v>
      </c>
    </row>
    <row r="105" spans="1:5" ht="33">
      <c r="A105" s="34" t="s">
        <v>256</v>
      </c>
      <c r="B105" s="26">
        <v>800</v>
      </c>
      <c r="C105" s="35">
        <v>43194</v>
      </c>
      <c r="D105" s="43">
        <v>1425</v>
      </c>
      <c r="E105" s="147" t="s">
        <v>238</v>
      </c>
    </row>
    <row r="106" spans="1:5" ht="33">
      <c r="A106" s="34" t="s">
        <v>256</v>
      </c>
      <c r="B106" s="26">
        <v>832</v>
      </c>
      <c r="C106" s="35">
        <v>43194</v>
      </c>
      <c r="D106" s="43">
        <v>25657</v>
      </c>
      <c r="E106" s="21" t="s">
        <v>258</v>
      </c>
    </row>
    <row r="107" spans="1:5" ht="33">
      <c r="A107" s="34" t="s">
        <v>256</v>
      </c>
      <c r="B107" s="14">
        <v>840</v>
      </c>
      <c r="C107" s="151">
        <v>43194</v>
      </c>
      <c r="D107" s="149">
        <v>6397</v>
      </c>
      <c r="E107" s="147" t="s">
        <v>259</v>
      </c>
    </row>
    <row r="108" spans="1:5" ht="33">
      <c r="A108" s="34" t="s">
        <v>256</v>
      </c>
      <c r="B108" s="14">
        <v>855</v>
      </c>
      <c r="C108" s="151">
        <v>43201</v>
      </c>
      <c r="D108" s="149">
        <v>100</v>
      </c>
      <c r="E108" s="147" t="s">
        <v>259</v>
      </c>
    </row>
    <row r="109" spans="1:5">
      <c r="A109" s="34" t="s">
        <v>256</v>
      </c>
      <c r="B109" s="26">
        <v>858</v>
      </c>
      <c r="C109" s="35">
        <v>43201</v>
      </c>
      <c r="D109" s="43">
        <v>327.02</v>
      </c>
      <c r="E109" s="21" t="s">
        <v>257</v>
      </c>
    </row>
    <row r="110" spans="1:5">
      <c r="A110" s="34" t="s">
        <v>256</v>
      </c>
      <c r="B110" s="26">
        <v>299</v>
      </c>
      <c r="C110" s="35">
        <v>43202</v>
      </c>
      <c r="D110" s="43">
        <v>395.73</v>
      </c>
      <c r="E110" s="21" t="s">
        <v>257</v>
      </c>
    </row>
    <row r="111" spans="1:5">
      <c r="A111" s="34" t="s">
        <v>256</v>
      </c>
      <c r="B111" s="26">
        <v>896</v>
      </c>
      <c r="C111" s="35">
        <v>43207</v>
      </c>
      <c r="D111" s="43">
        <v>1010.41</v>
      </c>
      <c r="E111" s="21" t="s">
        <v>257</v>
      </c>
    </row>
    <row r="112" spans="1:5">
      <c r="A112" s="34" t="s">
        <v>256</v>
      </c>
      <c r="B112" s="26">
        <v>897</v>
      </c>
      <c r="C112" s="35">
        <v>43207</v>
      </c>
      <c r="D112" s="43">
        <v>548.54999999999995</v>
      </c>
      <c r="E112" s="21" t="s">
        <v>257</v>
      </c>
    </row>
    <row r="113" spans="1:5">
      <c r="A113" s="34" t="s">
        <v>256</v>
      </c>
      <c r="B113" s="26">
        <v>900</v>
      </c>
      <c r="C113" s="35">
        <v>43207</v>
      </c>
      <c r="D113" s="43">
        <v>169.1</v>
      </c>
      <c r="E113" s="21" t="s">
        <v>257</v>
      </c>
    </row>
    <row r="114" spans="1:5">
      <c r="A114" s="34" t="s">
        <v>256</v>
      </c>
      <c r="B114" s="26">
        <v>901</v>
      </c>
      <c r="C114" s="35">
        <v>43207</v>
      </c>
      <c r="D114" s="43">
        <v>509.49</v>
      </c>
      <c r="E114" s="21" t="s">
        <v>257</v>
      </c>
    </row>
    <row r="115" spans="1:5">
      <c r="A115" s="34" t="s">
        <v>256</v>
      </c>
      <c r="B115" s="14">
        <v>911</v>
      </c>
      <c r="C115" s="151">
        <v>43208</v>
      </c>
      <c r="D115" s="149">
        <v>4615</v>
      </c>
      <c r="E115" s="147" t="s">
        <v>233</v>
      </c>
    </row>
    <row r="116" spans="1:5">
      <c r="A116" s="34" t="s">
        <v>256</v>
      </c>
      <c r="B116" s="26">
        <v>487</v>
      </c>
      <c r="C116" s="35">
        <v>43215</v>
      </c>
      <c r="D116" s="43">
        <v>237.6</v>
      </c>
      <c r="E116" s="21" t="s">
        <v>257</v>
      </c>
    </row>
    <row r="117" spans="1:5">
      <c r="A117" s="148" t="s">
        <v>260</v>
      </c>
      <c r="B117" s="148"/>
      <c r="C117" s="148"/>
      <c r="D117" s="33">
        <f>SUM(D102:D116)</f>
        <v>87950.880000000034</v>
      </c>
      <c r="E117" s="47"/>
    </row>
    <row r="118" spans="1:5">
      <c r="A118" s="148" t="s">
        <v>261</v>
      </c>
      <c r="B118" s="148"/>
      <c r="C118" s="148"/>
      <c r="D118" s="33">
        <f>+D32+D50+D62+D77+D81+D84+D101+D117</f>
        <v>5065873.6399999997</v>
      </c>
      <c r="E118" s="21"/>
    </row>
    <row r="119" spans="1:5">
      <c r="A119" s="8" t="s">
        <v>262</v>
      </c>
      <c r="B119" s="11">
        <v>825</v>
      </c>
      <c r="C119" s="153">
        <v>43194</v>
      </c>
      <c r="D119" s="92">
        <v>47826</v>
      </c>
      <c r="E119" s="21" t="s">
        <v>263</v>
      </c>
    </row>
    <row r="120" spans="1:5">
      <c r="A120" s="148" t="s">
        <v>264</v>
      </c>
      <c r="B120" s="148"/>
      <c r="C120" s="148"/>
      <c r="D120" s="33">
        <f>SUM(D119:D119)</f>
        <v>47826</v>
      </c>
      <c r="E120" s="47"/>
    </row>
    <row r="121" spans="1:5">
      <c r="A121" s="8" t="s">
        <v>265</v>
      </c>
      <c r="B121" s="14">
        <v>823</v>
      </c>
      <c r="C121" s="151">
        <v>43194</v>
      </c>
      <c r="D121" s="149">
        <v>7901</v>
      </c>
      <c r="E121" s="21" t="s">
        <v>266</v>
      </c>
    </row>
    <row r="122" spans="1:5">
      <c r="A122" s="148" t="s">
        <v>267</v>
      </c>
      <c r="B122" s="148"/>
      <c r="C122" s="148"/>
      <c r="D122" s="33">
        <f>SUM(D121:D121)</f>
        <v>7901</v>
      </c>
      <c r="E122" s="21"/>
    </row>
    <row r="123" spans="1:5">
      <c r="A123" s="8" t="s">
        <v>268</v>
      </c>
      <c r="B123" s="26">
        <v>836</v>
      </c>
      <c r="C123" s="35">
        <v>43193</v>
      </c>
      <c r="D123" s="43">
        <v>152.05000000000001</v>
      </c>
      <c r="E123" s="21" t="s">
        <v>269</v>
      </c>
    </row>
    <row r="124" spans="1:5">
      <c r="A124" s="8" t="s">
        <v>268</v>
      </c>
      <c r="B124" s="26">
        <v>837</v>
      </c>
      <c r="C124" s="35">
        <v>43193</v>
      </c>
      <c r="D124" s="43">
        <v>114.58</v>
      </c>
      <c r="E124" s="21" t="s">
        <v>269</v>
      </c>
    </row>
    <row r="125" spans="1:5">
      <c r="A125" s="8" t="s">
        <v>268</v>
      </c>
      <c r="B125" s="26">
        <v>838</v>
      </c>
      <c r="C125" s="35">
        <v>43193</v>
      </c>
      <c r="D125" s="43">
        <v>15</v>
      </c>
      <c r="E125" s="21" t="s">
        <v>269</v>
      </c>
    </row>
    <row r="126" spans="1:5">
      <c r="A126" s="8" t="s">
        <v>268</v>
      </c>
      <c r="B126" s="26">
        <v>262</v>
      </c>
      <c r="C126" s="35">
        <v>43194</v>
      </c>
      <c r="D126" s="43">
        <v>152.9</v>
      </c>
      <c r="E126" s="21" t="s">
        <v>269</v>
      </c>
    </row>
    <row r="127" spans="1:5">
      <c r="A127" s="8" t="s">
        <v>268</v>
      </c>
      <c r="B127" s="26">
        <v>931</v>
      </c>
      <c r="C127" s="35">
        <v>43209</v>
      </c>
      <c r="D127" s="43">
        <v>1147.42</v>
      </c>
      <c r="E127" s="21" t="s">
        <v>269</v>
      </c>
    </row>
    <row r="128" spans="1:5">
      <c r="A128" s="8" t="s">
        <v>268</v>
      </c>
      <c r="B128" s="26">
        <v>407</v>
      </c>
      <c r="C128" s="35">
        <v>43214</v>
      </c>
      <c r="D128" s="43">
        <v>335.29</v>
      </c>
      <c r="E128" s="21" t="s">
        <v>269</v>
      </c>
    </row>
    <row r="129" spans="1:5">
      <c r="A129" s="8" t="s">
        <v>268</v>
      </c>
      <c r="B129" s="26">
        <v>408</v>
      </c>
      <c r="C129" s="35">
        <v>43214</v>
      </c>
      <c r="D129" s="43">
        <v>599.95000000000005</v>
      </c>
      <c r="E129" s="21" t="s">
        <v>269</v>
      </c>
    </row>
    <row r="130" spans="1:5">
      <c r="A130" s="8" t="s">
        <v>268</v>
      </c>
      <c r="B130" s="26">
        <v>409</v>
      </c>
      <c r="C130" s="35">
        <v>43214</v>
      </c>
      <c r="D130" s="43">
        <v>1036.17</v>
      </c>
      <c r="E130" s="21" t="s">
        <v>269</v>
      </c>
    </row>
    <row r="131" spans="1:5">
      <c r="A131" s="8" t="s">
        <v>268</v>
      </c>
      <c r="B131" s="26">
        <v>410</v>
      </c>
      <c r="C131" s="35">
        <v>43214</v>
      </c>
      <c r="D131" s="43">
        <v>392.56</v>
      </c>
      <c r="E131" s="21" t="s">
        <v>269</v>
      </c>
    </row>
    <row r="132" spans="1:5">
      <c r="A132" s="8" t="s">
        <v>268</v>
      </c>
      <c r="B132" s="26">
        <v>413</v>
      </c>
      <c r="C132" s="35">
        <v>43214</v>
      </c>
      <c r="D132" s="43">
        <v>190.97</v>
      </c>
      <c r="E132" s="21" t="s">
        <v>269</v>
      </c>
    </row>
    <row r="133" spans="1:5">
      <c r="A133" s="8" t="s">
        <v>268</v>
      </c>
      <c r="B133" s="26">
        <v>454</v>
      </c>
      <c r="C133" s="35">
        <v>43214</v>
      </c>
      <c r="D133" s="43">
        <v>1369.93</v>
      </c>
      <c r="E133" s="21" t="s">
        <v>269</v>
      </c>
    </row>
    <row r="134" spans="1:5">
      <c r="A134" s="8" t="s">
        <v>268</v>
      </c>
      <c r="B134" s="26">
        <v>947</v>
      </c>
      <c r="C134" s="35">
        <v>43214</v>
      </c>
      <c r="D134" s="43">
        <v>100.63</v>
      </c>
      <c r="E134" s="21" t="s">
        <v>269</v>
      </c>
    </row>
    <row r="135" spans="1:5">
      <c r="A135" s="8" t="s">
        <v>268</v>
      </c>
      <c r="B135" s="26">
        <v>948</v>
      </c>
      <c r="C135" s="35">
        <v>43214</v>
      </c>
      <c r="D135" s="43">
        <v>337.99</v>
      </c>
      <c r="E135" s="21" t="s">
        <v>269</v>
      </c>
    </row>
    <row r="136" spans="1:5">
      <c r="A136" s="8" t="s">
        <v>268</v>
      </c>
      <c r="B136" s="26">
        <v>949</v>
      </c>
      <c r="C136" s="35">
        <v>43214</v>
      </c>
      <c r="D136" s="43">
        <v>2632.57</v>
      </c>
      <c r="E136" s="21" t="s">
        <v>269</v>
      </c>
    </row>
    <row r="137" spans="1:5">
      <c r="A137" s="8" t="s">
        <v>268</v>
      </c>
      <c r="B137" s="26">
        <v>950</v>
      </c>
      <c r="C137" s="35">
        <v>43214</v>
      </c>
      <c r="D137" s="43">
        <v>1215.4100000000001</v>
      </c>
      <c r="E137" s="21" t="s">
        <v>269</v>
      </c>
    </row>
    <row r="138" spans="1:5">
      <c r="A138" s="8" t="s">
        <v>268</v>
      </c>
      <c r="B138" s="26">
        <v>411</v>
      </c>
      <c r="C138" s="35">
        <v>43215</v>
      </c>
      <c r="D138" s="43">
        <v>302.77</v>
      </c>
      <c r="E138" s="21" t="s">
        <v>269</v>
      </c>
    </row>
    <row r="139" spans="1:5">
      <c r="A139" s="8" t="s">
        <v>268</v>
      </c>
      <c r="B139" s="26">
        <v>412</v>
      </c>
      <c r="C139" s="35">
        <v>43215</v>
      </c>
      <c r="D139" s="43">
        <v>817.39</v>
      </c>
      <c r="E139" s="21" t="s">
        <v>269</v>
      </c>
    </row>
    <row r="140" spans="1:5">
      <c r="A140" s="8" t="s">
        <v>268</v>
      </c>
      <c r="B140" s="26">
        <v>414</v>
      </c>
      <c r="C140" s="35">
        <v>43215</v>
      </c>
      <c r="D140" s="43">
        <v>213.5</v>
      </c>
      <c r="E140" s="21" t="s">
        <v>269</v>
      </c>
    </row>
    <row r="141" spans="1:5">
      <c r="A141" s="148" t="s">
        <v>270</v>
      </c>
      <c r="B141" s="148"/>
      <c r="C141" s="148"/>
      <c r="D141" s="33">
        <f>SUM(D123:D140)</f>
        <v>11127.08</v>
      </c>
      <c r="E141" s="47"/>
    </row>
    <row r="142" spans="1:5">
      <c r="A142" s="148" t="s">
        <v>271</v>
      </c>
      <c r="B142" s="148"/>
      <c r="C142" s="148"/>
      <c r="D142" s="33">
        <f>+D141+D122+D120</f>
        <v>66854.080000000002</v>
      </c>
      <c r="E142" s="21"/>
    </row>
    <row r="143" spans="1:5" ht="33">
      <c r="A143" s="8" t="s">
        <v>272</v>
      </c>
      <c r="B143" s="26">
        <v>927</v>
      </c>
      <c r="C143" s="35">
        <v>43208</v>
      </c>
      <c r="D143" s="43">
        <v>62725</v>
      </c>
      <c r="E143" s="21" t="s">
        <v>273</v>
      </c>
    </row>
    <row r="144" spans="1:5">
      <c r="A144" s="148" t="s">
        <v>274</v>
      </c>
      <c r="B144" s="148"/>
      <c r="C144" s="148"/>
      <c r="D144" s="33">
        <f>SUM(D143:D143)</f>
        <v>62725</v>
      </c>
      <c r="E144" s="47"/>
    </row>
    <row r="145" spans="1:5">
      <c r="A145" s="34" t="s">
        <v>275</v>
      </c>
      <c r="B145" s="14">
        <v>926</v>
      </c>
      <c r="C145" s="151">
        <v>43208</v>
      </c>
      <c r="D145" s="149">
        <v>1985</v>
      </c>
      <c r="E145" s="21" t="s">
        <v>276</v>
      </c>
    </row>
    <row r="146" spans="1:5">
      <c r="A146" s="148" t="s">
        <v>277</v>
      </c>
      <c r="B146" s="148"/>
      <c r="C146" s="148"/>
      <c r="D146" s="33">
        <f>SUM(D145:D145)</f>
        <v>1985</v>
      </c>
      <c r="E146" s="47"/>
    </row>
    <row r="147" spans="1:5" ht="33">
      <c r="A147" s="8" t="s">
        <v>278</v>
      </c>
      <c r="B147" s="26">
        <v>925</v>
      </c>
      <c r="C147" s="35">
        <v>43208</v>
      </c>
      <c r="D147" s="43">
        <v>20644</v>
      </c>
      <c r="E147" s="21" t="s">
        <v>279</v>
      </c>
    </row>
    <row r="148" spans="1:5">
      <c r="A148" s="148" t="s">
        <v>280</v>
      </c>
      <c r="B148" s="148"/>
      <c r="C148" s="148"/>
      <c r="D148" s="33">
        <f>SUM(D147:D147)</f>
        <v>20644</v>
      </c>
      <c r="E148" s="47"/>
    </row>
    <row r="149" spans="1:5" ht="33">
      <c r="A149" s="8" t="s">
        <v>281</v>
      </c>
      <c r="B149" s="14">
        <v>924</v>
      </c>
      <c r="C149" s="151">
        <v>43208</v>
      </c>
      <c r="D149" s="149">
        <v>631</v>
      </c>
      <c r="E149" s="21" t="s">
        <v>282</v>
      </c>
    </row>
    <row r="150" spans="1:5">
      <c r="A150" s="148" t="s">
        <v>283</v>
      </c>
      <c r="B150" s="148"/>
      <c r="C150" s="148"/>
      <c r="D150" s="33">
        <f>SUM(D149:D149)</f>
        <v>631</v>
      </c>
      <c r="E150" s="21"/>
    </row>
    <row r="151" spans="1:5" ht="49.5">
      <c r="A151" s="8" t="s">
        <v>285</v>
      </c>
      <c r="B151" s="26">
        <v>831</v>
      </c>
      <c r="C151" s="35">
        <v>43194</v>
      </c>
      <c r="D151" s="43">
        <v>100119</v>
      </c>
      <c r="E151" s="21" t="s">
        <v>284</v>
      </c>
    </row>
    <row r="152" spans="1:5">
      <c r="A152" s="148" t="s">
        <v>286</v>
      </c>
      <c r="B152" s="148"/>
      <c r="C152" s="148"/>
      <c r="D152" s="33">
        <f>SUM(D151:D151)</f>
        <v>100119</v>
      </c>
      <c r="E152" s="47"/>
    </row>
    <row r="153" spans="1:5">
      <c r="A153" s="148" t="s">
        <v>287</v>
      </c>
      <c r="B153" s="148"/>
      <c r="C153" s="148"/>
      <c r="D153" s="33">
        <f>+D152+D150+D148+D146+D144</f>
        <v>186104</v>
      </c>
      <c r="E153" s="47"/>
    </row>
    <row r="154" spans="1:5">
      <c r="A154" s="148" t="s">
        <v>288</v>
      </c>
      <c r="B154" s="148"/>
      <c r="C154" s="148"/>
      <c r="D154" s="33">
        <f>D118+D142+D153</f>
        <v>5318831.72</v>
      </c>
      <c r="E154" s="47"/>
    </row>
  </sheetData>
  <sortState ref="A7:E24">
    <sortCondition ref="C7:C24"/>
  </sortState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2" sqref="G42"/>
    </sheetView>
  </sheetViews>
  <sheetFormatPr defaultRowHeight="15"/>
  <cols>
    <col min="3" max="3" width="17" customWidth="1"/>
    <col min="6" max="6" width="25.85546875" customWidth="1"/>
    <col min="7" max="7" width="53.28515625" customWidth="1"/>
  </cols>
  <sheetData>
    <row r="1" spans="1:7" ht="16.5">
      <c r="A1" s="175" t="s">
        <v>334</v>
      </c>
      <c r="B1" s="176"/>
      <c r="C1" s="177"/>
      <c r="D1" s="177"/>
      <c r="E1" s="178"/>
      <c r="F1" s="179"/>
      <c r="G1" s="179"/>
    </row>
    <row r="2" spans="1:7">
      <c r="A2" s="180" t="s">
        <v>335</v>
      </c>
      <c r="B2" s="176"/>
      <c r="C2" s="177"/>
      <c r="D2" s="177"/>
      <c r="E2" s="178"/>
      <c r="F2" s="179"/>
      <c r="G2" s="179"/>
    </row>
    <row r="3" spans="1:7">
      <c r="A3" s="180"/>
      <c r="B3" s="176"/>
      <c r="C3" s="177"/>
      <c r="D3" s="177"/>
      <c r="E3" s="178"/>
      <c r="F3" s="179"/>
      <c r="G3" s="179"/>
    </row>
    <row r="4" spans="1:7">
      <c r="A4" s="181" t="s">
        <v>336</v>
      </c>
      <c r="B4" s="182"/>
      <c r="C4" s="182"/>
      <c r="D4" s="182"/>
      <c r="E4" s="182"/>
      <c r="F4" s="182"/>
      <c r="G4" s="182"/>
    </row>
    <row r="5" spans="1:7">
      <c r="A5" s="180"/>
      <c r="B5" s="176"/>
      <c r="C5" s="177"/>
      <c r="D5" s="177"/>
      <c r="E5" s="178"/>
      <c r="F5" s="179"/>
      <c r="G5" s="179"/>
    </row>
    <row r="6" spans="1:7">
      <c r="A6" s="180" t="s">
        <v>337</v>
      </c>
      <c r="B6" s="183"/>
      <c r="C6" s="183"/>
      <c r="D6" s="183"/>
      <c r="E6" s="183"/>
      <c r="F6" s="183"/>
      <c r="G6" s="183"/>
    </row>
    <row r="7" spans="1:7">
      <c r="A7" s="180" t="s">
        <v>338</v>
      </c>
      <c r="B7" s="183"/>
      <c r="C7" s="183"/>
      <c r="D7" s="183"/>
      <c r="E7" s="183"/>
      <c r="F7" s="183"/>
      <c r="G7" s="183"/>
    </row>
    <row r="8" spans="1:7">
      <c r="A8" s="183"/>
      <c r="B8" s="183"/>
      <c r="C8" s="183"/>
      <c r="D8" s="183"/>
      <c r="E8" s="183"/>
      <c r="F8" s="183"/>
      <c r="G8" s="183"/>
    </row>
    <row r="9" spans="1:7" ht="45">
      <c r="A9" s="184" t="s">
        <v>339</v>
      </c>
      <c r="B9" s="184" t="s">
        <v>340</v>
      </c>
      <c r="C9" s="184" t="s">
        <v>3</v>
      </c>
      <c r="D9" s="184" t="s">
        <v>7</v>
      </c>
      <c r="E9" s="184" t="s">
        <v>48</v>
      </c>
      <c r="F9" s="185" t="s">
        <v>5</v>
      </c>
      <c r="G9" s="184" t="s">
        <v>50</v>
      </c>
    </row>
    <row r="10" spans="1:7" ht="40.5" customHeight="1">
      <c r="A10" s="186">
        <v>37</v>
      </c>
      <c r="B10" s="187">
        <v>82</v>
      </c>
      <c r="C10" s="188">
        <v>43210</v>
      </c>
      <c r="D10" s="186" t="s">
        <v>341</v>
      </c>
      <c r="E10" s="186">
        <v>20</v>
      </c>
      <c r="F10" s="189">
        <v>500</v>
      </c>
      <c r="G10" s="190" t="s">
        <v>342</v>
      </c>
    </row>
    <row r="11" spans="1:7" ht="34.5" customHeight="1">
      <c r="A11" s="186">
        <v>38</v>
      </c>
      <c r="B11" s="187">
        <v>83</v>
      </c>
      <c r="C11" s="188">
        <v>43210</v>
      </c>
      <c r="D11" s="186" t="s">
        <v>341</v>
      </c>
      <c r="E11" s="186">
        <v>20</v>
      </c>
      <c r="F11" s="189">
        <v>3000</v>
      </c>
      <c r="G11" s="190" t="s">
        <v>343</v>
      </c>
    </row>
    <row r="12" spans="1:7">
      <c r="A12" s="191" t="s">
        <v>30</v>
      </c>
      <c r="B12" s="192"/>
      <c r="C12" s="192"/>
      <c r="D12" s="192"/>
      <c r="E12" s="193"/>
      <c r="F12" s="194">
        <f>SUM(F10:F11)</f>
        <v>3500</v>
      </c>
      <c r="G12" s="190"/>
    </row>
    <row r="13" spans="1:7">
      <c r="A13" s="180"/>
      <c r="B13" s="176"/>
      <c r="C13" s="177"/>
      <c r="D13" s="177"/>
      <c r="E13" s="178"/>
      <c r="F13" s="179"/>
      <c r="G13" s="179"/>
    </row>
    <row r="14" spans="1:7">
      <c r="A14" s="180" t="s">
        <v>337</v>
      </c>
      <c r="B14" s="176"/>
      <c r="C14" s="177"/>
      <c r="D14" s="177"/>
      <c r="E14" s="178"/>
      <c r="F14" s="179"/>
      <c r="G14" s="179"/>
    </row>
    <row r="15" spans="1:7">
      <c r="A15" s="180" t="s">
        <v>344</v>
      </c>
      <c r="B15" s="176"/>
      <c r="C15" s="177"/>
      <c r="D15" s="177"/>
      <c r="E15" s="178"/>
      <c r="F15" s="179"/>
      <c r="G15" s="179"/>
    </row>
    <row r="16" spans="1:7">
      <c r="A16" s="195"/>
      <c r="B16" s="196"/>
      <c r="C16" s="197"/>
      <c r="D16" s="195"/>
      <c r="E16" s="195"/>
      <c r="F16" s="198"/>
      <c r="G16" s="199"/>
    </row>
    <row r="17" spans="1:7" ht="45">
      <c r="A17" s="184" t="s">
        <v>339</v>
      </c>
      <c r="B17" s="184" t="s">
        <v>340</v>
      </c>
      <c r="C17" s="184" t="s">
        <v>3</v>
      </c>
      <c r="D17" s="184" t="s">
        <v>7</v>
      </c>
      <c r="E17" s="184" t="s">
        <v>48</v>
      </c>
      <c r="F17" s="185" t="s">
        <v>5</v>
      </c>
      <c r="G17" s="184" t="s">
        <v>50</v>
      </c>
    </row>
    <row r="18" spans="1:7" ht="40.5" customHeight="1">
      <c r="A18" s="186">
        <v>39</v>
      </c>
      <c r="B18" s="187">
        <v>65</v>
      </c>
      <c r="C18" s="188">
        <v>43195</v>
      </c>
      <c r="D18" s="186" t="s">
        <v>341</v>
      </c>
      <c r="E18" s="186">
        <v>65</v>
      </c>
      <c r="F18" s="189">
        <v>175.38</v>
      </c>
      <c r="G18" s="190" t="s">
        <v>345</v>
      </c>
    </row>
    <row r="19" spans="1:7" ht="27" customHeight="1">
      <c r="A19" s="186">
        <v>40</v>
      </c>
      <c r="B19" s="187">
        <v>66</v>
      </c>
      <c r="C19" s="188">
        <v>43194</v>
      </c>
      <c r="D19" s="186" t="s">
        <v>341</v>
      </c>
      <c r="E19" s="186">
        <v>65</v>
      </c>
      <c r="F19" s="189">
        <v>44879</v>
      </c>
      <c r="G19" s="190" t="s">
        <v>346</v>
      </c>
    </row>
    <row r="20" spans="1:7" ht="30.75" customHeight="1">
      <c r="A20" s="186">
        <v>41</v>
      </c>
      <c r="B20" s="187">
        <v>67</v>
      </c>
      <c r="C20" s="188">
        <v>43194</v>
      </c>
      <c r="D20" s="186" t="s">
        <v>341</v>
      </c>
      <c r="E20" s="186">
        <v>65</v>
      </c>
      <c r="F20" s="189">
        <v>8323</v>
      </c>
      <c r="G20" s="190" t="s">
        <v>347</v>
      </c>
    </row>
    <row r="21" spans="1:7" ht="29.25" customHeight="1">
      <c r="A21" s="186">
        <v>42</v>
      </c>
      <c r="B21" s="187">
        <v>68</v>
      </c>
      <c r="C21" s="188">
        <v>43194</v>
      </c>
      <c r="D21" s="186" t="s">
        <v>341</v>
      </c>
      <c r="E21" s="186">
        <v>65</v>
      </c>
      <c r="F21" s="189">
        <v>2885</v>
      </c>
      <c r="G21" s="190" t="s">
        <v>348</v>
      </c>
    </row>
    <row r="22" spans="1:7" ht="24.75" customHeight="1">
      <c r="A22" s="186">
        <v>43</v>
      </c>
      <c r="B22" s="187" t="s">
        <v>349</v>
      </c>
      <c r="C22" s="188">
        <v>43194</v>
      </c>
      <c r="D22" s="186" t="s">
        <v>341</v>
      </c>
      <c r="E22" s="186">
        <v>65</v>
      </c>
      <c r="F22" s="189">
        <v>75021</v>
      </c>
      <c r="G22" s="190" t="s">
        <v>350</v>
      </c>
    </row>
    <row r="23" spans="1:7" ht="24" customHeight="1">
      <c r="A23" s="186">
        <v>44</v>
      </c>
      <c r="B23" s="187">
        <v>79</v>
      </c>
      <c r="C23" s="188">
        <v>43195</v>
      </c>
      <c r="D23" s="186" t="s">
        <v>341</v>
      </c>
      <c r="E23" s="186">
        <v>65</v>
      </c>
      <c r="F23" s="189">
        <v>2394.16</v>
      </c>
      <c r="G23" s="190" t="s">
        <v>351</v>
      </c>
    </row>
    <row r="24" spans="1:7" ht="28.5" customHeight="1">
      <c r="A24" s="186">
        <v>45</v>
      </c>
      <c r="B24" s="187">
        <v>80</v>
      </c>
      <c r="C24" s="188">
        <v>43195</v>
      </c>
      <c r="D24" s="186" t="s">
        <v>341</v>
      </c>
      <c r="E24" s="186">
        <v>65</v>
      </c>
      <c r="F24" s="189">
        <v>2450.69</v>
      </c>
      <c r="G24" s="190" t="s">
        <v>351</v>
      </c>
    </row>
    <row r="25" spans="1:7" ht="30" customHeight="1">
      <c r="A25" s="186">
        <v>46</v>
      </c>
      <c r="B25" s="187">
        <v>81</v>
      </c>
      <c r="C25" s="188">
        <v>43210</v>
      </c>
      <c r="D25" s="186" t="s">
        <v>341</v>
      </c>
      <c r="E25" s="186">
        <v>65</v>
      </c>
      <c r="F25" s="189">
        <v>1497.02</v>
      </c>
      <c r="G25" s="190" t="s">
        <v>352</v>
      </c>
    </row>
    <row r="26" spans="1:7" ht="24.75" customHeight="1">
      <c r="A26" s="186">
        <v>47</v>
      </c>
      <c r="B26" s="187">
        <v>85</v>
      </c>
      <c r="C26" s="188">
        <v>43216</v>
      </c>
      <c r="D26" s="186" t="s">
        <v>341</v>
      </c>
      <c r="E26" s="186">
        <v>65</v>
      </c>
      <c r="F26" s="189">
        <v>494.55</v>
      </c>
      <c r="G26" s="190" t="s">
        <v>353</v>
      </c>
    </row>
    <row r="27" spans="1:7" ht="19.5" customHeight="1">
      <c r="A27" s="186">
        <v>48</v>
      </c>
      <c r="B27" s="187">
        <v>86</v>
      </c>
      <c r="C27" s="188">
        <v>43216</v>
      </c>
      <c r="D27" s="186" t="s">
        <v>341</v>
      </c>
      <c r="E27" s="186">
        <v>65</v>
      </c>
      <c r="F27" s="189">
        <v>1306.31</v>
      </c>
      <c r="G27" s="190" t="s">
        <v>354</v>
      </c>
    </row>
    <row r="28" spans="1:7">
      <c r="A28" s="191" t="s">
        <v>30</v>
      </c>
      <c r="B28" s="192"/>
      <c r="C28" s="192"/>
      <c r="D28" s="192"/>
      <c r="E28" s="193"/>
      <c r="F28" s="194">
        <f>SUM(F18:F27)</f>
        <v>139426.10999999999</v>
      </c>
      <c r="G28" s="190"/>
    </row>
    <row r="29" spans="1:7">
      <c r="A29" s="183"/>
      <c r="B29" s="183"/>
      <c r="C29" s="183"/>
      <c r="D29" s="183"/>
      <c r="E29" s="183"/>
      <c r="F29" s="183"/>
      <c r="G29" s="183"/>
    </row>
    <row r="30" spans="1:7">
      <c r="A30" s="180" t="s">
        <v>337</v>
      </c>
      <c r="B30" s="183"/>
      <c r="C30" s="183"/>
      <c r="D30" s="183"/>
      <c r="E30" s="183"/>
      <c r="F30" s="183"/>
      <c r="G30" s="183"/>
    </row>
    <row r="31" spans="1:7">
      <c r="A31" s="180" t="s">
        <v>355</v>
      </c>
      <c r="B31" s="183"/>
      <c r="C31" s="183"/>
      <c r="D31" s="183"/>
      <c r="E31" s="183"/>
      <c r="F31" s="183"/>
      <c r="G31" s="183"/>
    </row>
    <row r="32" spans="1:7">
      <c r="A32" s="183"/>
      <c r="B32" s="183"/>
      <c r="C32" s="183"/>
      <c r="D32" s="183"/>
      <c r="E32" s="183"/>
      <c r="F32" s="183"/>
      <c r="G32" s="183"/>
    </row>
    <row r="33" spans="1:7" ht="45">
      <c r="A33" s="184" t="s">
        <v>339</v>
      </c>
      <c r="B33" s="184" t="s">
        <v>340</v>
      </c>
      <c r="C33" s="184" t="s">
        <v>3</v>
      </c>
      <c r="D33" s="184" t="s">
        <v>7</v>
      </c>
      <c r="E33" s="184" t="s">
        <v>48</v>
      </c>
      <c r="F33" s="185" t="s">
        <v>5</v>
      </c>
      <c r="G33" s="184" t="s">
        <v>50</v>
      </c>
    </row>
    <row r="34" spans="1:7" ht="32.25" customHeight="1">
      <c r="A34" s="186">
        <v>49</v>
      </c>
      <c r="B34" s="187">
        <v>64</v>
      </c>
      <c r="C34" s="188">
        <v>43194</v>
      </c>
      <c r="D34" s="186" t="s">
        <v>341</v>
      </c>
      <c r="E34" s="186">
        <v>71</v>
      </c>
      <c r="F34" s="189">
        <v>64713.32</v>
      </c>
      <c r="G34" s="190" t="s">
        <v>356</v>
      </c>
    </row>
    <row r="35" spans="1:7" ht="29.25" customHeight="1">
      <c r="A35" s="186">
        <v>50</v>
      </c>
      <c r="B35" s="187">
        <v>84</v>
      </c>
      <c r="C35" s="188">
        <v>43215</v>
      </c>
      <c r="D35" s="186" t="s">
        <v>341</v>
      </c>
      <c r="E35" s="186">
        <v>71</v>
      </c>
      <c r="F35" s="189">
        <v>51737.04</v>
      </c>
      <c r="G35" s="190" t="s">
        <v>357</v>
      </c>
    </row>
    <row r="36" spans="1:7" ht="29.25" customHeight="1">
      <c r="A36" s="186">
        <v>51</v>
      </c>
      <c r="B36" s="187">
        <v>87</v>
      </c>
      <c r="C36" s="188">
        <v>43217</v>
      </c>
      <c r="D36" s="186" t="s">
        <v>341</v>
      </c>
      <c r="E36" s="186">
        <v>71</v>
      </c>
      <c r="F36" s="189">
        <v>68656.899999999994</v>
      </c>
      <c r="G36" s="190" t="s">
        <v>358</v>
      </c>
    </row>
    <row r="37" spans="1:7" ht="32.25" customHeight="1">
      <c r="A37" s="186">
        <v>52</v>
      </c>
      <c r="B37" s="187">
        <v>88</v>
      </c>
      <c r="C37" s="188">
        <v>43217</v>
      </c>
      <c r="D37" s="186" t="s">
        <v>341</v>
      </c>
      <c r="E37" s="186">
        <v>71</v>
      </c>
      <c r="F37" s="189">
        <v>29000</v>
      </c>
      <c r="G37" s="190" t="s">
        <v>359</v>
      </c>
    </row>
    <row r="38" spans="1:7">
      <c r="A38" s="191" t="s">
        <v>30</v>
      </c>
      <c r="B38" s="192"/>
      <c r="C38" s="192"/>
      <c r="D38" s="192"/>
      <c r="E38" s="193"/>
      <c r="F38" s="194">
        <f>SUM(F34:F37)</f>
        <v>214107.26</v>
      </c>
      <c r="G38" s="190"/>
    </row>
    <row r="39" spans="1:7">
      <c r="A39" s="183"/>
      <c r="B39" s="183"/>
      <c r="C39" s="183"/>
      <c r="D39" s="183"/>
      <c r="E39" s="183"/>
      <c r="F39" s="183"/>
      <c r="G39" s="183"/>
    </row>
    <row r="40" spans="1:7">
      <c r="A40" s="200" t="s">
        <v>360</v>
      </c>
      <c r="B40" s="200"/>
      <c r="C40" s="200"/>
      <c r="D40" s="200"/>
      <c r="E40" s="200"/>
      <c r="F40" s="201">
        <v>2943056.25</v>
      </c>
      <c r="G40" s="201" t="s">
        <v>361</v>
      </c>
    </row>
    <row r="41" spans="1:7" ht="15.75">
      <c r="A41" s="202"/>
      <c r="B41" s="203"/>
      <c r="C41" s="202"/>
      <c r="D41" s="202"/>
      <c r="E41" s="204"/>
      <c r="F41" s="205"/>
      <c r="G41" s="51"/>
    </row>
    <row r="42" spans="1:7" ht="42.75" customHeight="1">
      <c r="A42" s="206" t="s">
        <v>362</v>
      </c>
      <c r="B42" s="206"/>
      <c r="C42" s="206"/>
      <c r="D42" s="206"/>
      <c r="E42" s="206"/>
      <c r="F42" s="207">
        <f>F40+F12+F38+F28</f>
        <v>3300089.6199999996</v>
      </c>
      <c r="G42" s="208" t="s">
        <v>361</v>
      </c>
    </row>
  </sheetData>
  <mergeCells count="6">
    <mergeCell ref="A4:G4"/>
    <mergeCell ref="A12:E12"/>
    <mergeCell ref="A28:E28"/>
    <mergeCell ref="A38:E38"/>
    <mergeCell ref="A40:E40"/>
    <mergeCell ref="A42:E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5"/>
  <sheetViews>
    <sheetView topLeftCell="A109" workbookViewId="0">
      <selection activeCell="E8" sqref="E8"/>
    </sheetView>
  </sheetViews>
  <sheetFormatPr defaultRowHeight="16.5"/>
  <cols>
    <col min="1" max="1" width="6.5703125" style="11" customWidth="1"/>
    <col min="2" max="2" width="12.85546875" style="11" customWidth="1"/>
    <col min="3" max="3" width="13.7109375" style="11" customWidth="1"/>
    <col min="4" max="4" width="42.42578125" style="11" customWidth="1"/>
    <col min="5" max="5" width="56.28515625" style="139" customWidth="1"/>
    <col min="6" max="6" width="13.5703125" style="2" customWidth="1"/>
    <col min="7" max="7" width="17.7109375" style="11" customWidth="1"/>
    <col min="8" max="9" width="19" style="11" customWidth="1"/>
    <col min="10" max="10" width="13.85546875" style="11" customWidth="1"/>
    <col min="11" max="11" width="22" style="11" customWidth="1"/>
    <col min="12" max="12" width="24.42578125" style="11" customWidth="1"/>
    <col min="13" max="13" width="28.28515625" style="11" customWidth="1"/>
    <col min="14" max="256" width="9.140625" style="11"/>
    <col min="257" max="257" width="6.5703125" style="11" customWidth="1"/>
    <col min="258" max="258" width="12.85546875" style="11" customWidth="1"/>
    <col min="259" max="259" width="13.7109375" style="11" customWidth="1"/>
    <col min="260" max="260" width="25.7109375" style="11" customWidth="1"/>
    <col min="261" max="261" width="35.140625" style="11" customWidth="1"/>
    <col min="262" max="262" width="13.5703125" style="11" customWidth="1"/>
    <col min="263" max="263" width="17.7109375" style="11" customWidth="1"/>
    <col min="264" max="265" width="19" style="11" customWidth="1"/>
    <col min="266" max="266" width="13.85546875" style="11" customWidth="1"/>
    <col min="267" max="267" width="22" style="11" customWidth="1"/>
    <col min="268" max="268" width="24.42578125" style="11" customWidth="1"/>
    <col min="269" max="269" width="28.28515625" style="11" customWidth="1"/>
    <col min="270" max="512" width="9.140625" style="11"/>
    <col min="513" max="513" width="6.5703125" style="11" customWidth="1"/>
    <col min="514" max="514" width="12.85546875" style="11" customWidth="1"/>
    <col min="515" max="515" width="13.7109375" style="11" customWidth="1"/>
    <col min="516" max="516" width="25.7109375" style="11" customWidth="1"/>
    <col min="517" max="517" width="35.140625" style="11" customWidth="1"/>
    <col min="518" max="518" width="13.5703125" style="11" customWidth="1"/>
    <col min="519" max="519" width="17.7109375" style="11" customWidth="1"/>
    <col min="520" max="521" width="19" style="11" customWidth="1"/>
    <col min="522" max="522" width="13.85546875" style="11" customWidth="1"/>
    <col min="523" max="523" width="22" style="11" customWidth="1"/>
    <col min="524" max="524" width="24.42578125" style="11" customWidth="1"/>
    <col min="525" max="525" width="28.28515625" style="11" customWidth="1"/>
    <col min="526" max="768" width="9.140625" style="11"/>
    <col min="769" max="769" width="6.5703125" style="11" customWidth="1"/>
    <col min="770" max="770" width="12.85546875" style="11" customWidth="1"/>
    <col min="771" max="771" width="13.7109375" style="11" customWidth="1"/>
    <col min="772" max="772" width="25.7109375" style="11" customWidth="1"/>
    <col min="773" max="773" width="35.140625" style="11" customWidth="1"/>
    <col min="774" max="774" width="13.5703125" style="11" customWidth="1"/>
    <col min="775" max="775" width="17.7109375" style="11" customWidth="1"/>
    <col min="776" max="777" width="19" style="11" customWidth="1"/>
    <col min="778" max="778" width="13.85546875" style="11" customWidth="1"/>
    <col min="779" max="779" width="22" style="11" customWidth="1"/>
    <col min="780" max="780" width="24.42578125" style="11" customWidth="1"/>
    <col min="781" max="781" width="28.28515625" style="11" customWidth="1"/>
    <col min="782" max="1024" width="9.140625" style="11"/>
    <col min="1025" max="1025" width="6.5703125" style="11" customWidth="1"/>
    <col min="1026" max="1026" width="12.85546875" style="11" customWidth="1"/>
    <col min="1027" max="1027" width="13.7109375" style="11" customWidth="1"/>
    <col min="1028" max="1028" width="25.7109375" style="11" customWidth="1"/>
    <col min="1029" max="1029" width="35.140625" style="11" customWidth="1"/>
    <col min="1030" max="1030" width="13.5703125" style="11" customWidth="1"/>
    <col min="1031" max="1031" width="17.7109375" style="11" customWidth="1"/>
    <col min="1032" max="1033" width="19" style="11" customWidth="1"/>
    <col min="1034" max="1034" width="13.85546875" style="11" customWidth="1"/>
    <col min="1035" max="1035" width="22" style="11" customWidth="1"/>
    <col min="1036" max="1036" width="24.42578125" style="11" customWidth="1"/>
    <col min="1037" max="1037" width="28.28515625" style="11" customWidth="1"/>
    <col min="1038" max="1280" width="9.140625" style="11"/>
    <col min="1281" max="1281" width="6.5703125" style="11" customWidth="1"/>
    <col min="1282" max="1282" width="12.85546875" style="11" customWidth="1"/>
    <col min="1283" max="1283" width="13.7109375" style="11" customWidth="1"/>
    <col min="1284" max="1284" width="25.7109375" style="11" customWidth="1"/>
    <col min="1285" max="1285" width="35.140625" style="11" customWidth="1"/>
    <col min="1286" max="1286" width="13.5703125" style="11" customWidth="1"/>
    <col min="1287" max="1287" width="17.7109375" style="11" customWidth="1"/>
    <col min="1288" max="1289" width="19" style="11" customWidth="1"/>
    <col min="1290" max="1290" width="13.85546875" style="11" customWidth="1"/>
    <col min="1291" max="1291" width="22" style="11" customWidth="1"/>
    <col min="1292" max="1292" width="24.42578125" style="11" customWidth="1"/>
    <col min="1293" max="1293" width="28.28515625" style="11" customWidth="1"/>
    <col min="1294" max="1536" width="9.140625" style="11"/>
    <col min="1537" max="1537" width="6.5703125" style="11" customWidth="1"/>
    <col min="1538" max="1538" width="12.85546875" style="11" customWidth="1"/>
    <col min="1539" max="1539" width="13.7109375" style="11" customWidth="1"/>
    <col min="1540" max="1540" width="25.7109375" style="11" customWidth="1"/>
    <col min="1541" max="1541" width="35.140625" style="11" customWidth="1"/>
    <col min="1542" max="1542" width="13.5703125" style="11" customWidth="1"/>
    <col min="1543" max="1543" width="17.7109375" style="11" customWidth="1"/>
    <col min="1544" max="1545" width="19" style="11" customWidth="1"/>
    <col min="1546" max="1546" width="13.85546875" style="11" customWidth="1"/>
    <col min="1547" max="1547" width="22" style="11" customWidth="1"/>
    <col min="1548" max="1548" width="24.42578125" style="11" customWidth="1"/>
    <col min="1549" max="1549" width="28.28515625" style="11" customWidth="1"/>
    <col min="1550" max="1792" width="9.140625" style="11"/>
    <col min="1793" max="1793" width="6.5703125" style="11" customWidth="1"/>
    <col min="1794" max="1794" width="12.85546875" style="11" customWidth="1"/>
    <col min="1795" max="1795" width="13.7109375" style="11" customWidth="1"/>
    <col min="1796" max="1796" width="25.7109375" style="11" customWidth="1"/>
    <col min="1797" max="1797" width="35.140625" style="11" customWidth="1"/>
    <col min="1798" max="1798" width="13.5703125" style="11" customWidth="1"/>
    <col min="1799" max="1799" width="17.7109375" style="11" customWidth="1"/>
    <col min="1800" max="1801" width="19" style="11" customWidth="1"/>
    <col min="1802" max="1802" width="13.85546875" style="11" customWidth="1"/>
    <col min="1803" max="1803" width="22" style="11" customWidth="1"/>
    <col min="1804" max="1804" width="24.42578125" style="11" customWidth="1"/>
    <col min="1805" max="1805" width="28.28515625" style="11" customWidth="1"/>
    <col min="1806" max="2048" width="9.140625" style="11"/>
    <col min="2049" max="2049" width="6.5703125" style="11" customWidth="1"/>
    <col min="2050" max="2050" width="12.85546875" style="11" customWidth="1"/>
    <col min="2051" max="2051" width="13.7109375" style="11" customWidth="1"/>
    <col min="2052" max="2052" width="25.7109375" style="11" customWidth="1"/>
    <col min="2053" max="2053" width="35.140625" style="11" customWidth="1"/>
    <col min="2054" max="2054" width="13.5703125" style="11" customWidth="1"/>
    <col min="2055" max="2055" width="17.7109375" style="11" customWidth="1"/>
    <col min="2056" max="2057" width="19" style="11" customWidth="1"/>
    <col min="2058" max="2058" width="13.85546875" style="11" customWidth="1"/>
    <col min="2059" max="2059" width="22" style="11" customWidth="1"/>
    <col min="2060" max="2060" width="24.42578125" style="11" customWidth="1"/>
    <col min="2061" max="2061" width="28.28515625" style="11" customWidth="1"/>
    <col min="2062" max="2304" width="9.140625" style="11"/>
    <col min="2305" max="2305" width="6.5703125" style="11" customWidth="1"/>
    <col min="2306" max="2306" width="12.85546875" style="11" customWidth="1"/>
    <col min="2307" max="2307" width="13.7109375" style="11" customWidth="1"/>
    <col min="2308" max="2308" width="25.7109375" style="11" customWidth="1"/>
    <col min="2309" max="2309" width="35.140625" style="11" customWidth="1"/>
    <col min="2310" max="2310" width="13.5703125" style="11" customWidth="1"/>
    <col min="2311" max="2311" width="17.7109375" style="11" customWidth="1"/>
    <col min="2312" max="2313" width="19" style="11" customWidth="1"/>
    <col min="2314" max="2314" width="13.85546875" style="11" customWidth="1"/>
    <col min="2315" max="2315" width="22" style="11" customWidth="1"/>
    <col min="2316" max="2316" width="24.42578125" style="11" customWidth="1"/>
    <col min="2317" max="2317" width="28.28515625" style="11" customWidth="1"/>
    <col min="2318" max="2560" width="9.140625" style="11"/>
    <col min="2561" max="2561" width="6.5703125" style="11" customWidth="1"/>
    <col min="2562" max="2562" width="12.85546875" style="11" customWidth="1"/>
    <col min="2563" max="2563" width="13.7109375" style="11" customWidth="1"/>
    <col min="2564" max="2564" width="25.7109375" style="11" customWidth="1"/>
    <col min="2565" max="2565" width="35.140625" style="11" customWidth="1"/>
    <col min="2566" max="2566" width="13.5703125" style="11" customWidth="1"/>
    <col min="2567" max="2567" width="17.7109375" style="11" customWidth="1"/>
    <col min="2568" max="2569" width="19" style="11" customWidth="1"/>
    <col min="2570" max="2570" width="13.85546875" style="11" customWidth="1"/>
    <col min="2571" max="2571" width="22" style="11" customWidth="1"/>
    <col min="2572" max="2572" width="24.42578125" style="11" customWidth="1"/>
    <col min="2573" max="2573" width="28.28515625" style="11" customWidth="1"/>
    <col min="2574" max="2816" width="9.140625" style="11"/>
    <col min="2817" max="2817" width="6.5703125" style="11" customWidth="1"/>
    <col min="2818" max="2818" width="12.85546875" style="11" customWidth="1"/>
    <col min="2819" max="2819" width="13.7109375" style="11" customWidth="1"/>
    <col min="2820" max="2820" width="25.7109375" style="11" customWidth="1"/>
    <col min="2821" max="2821" width="35.140625" style="11" customWidth="1"/>
    <col min="2822" max="2822" width="13.5703125" style="11" customWidth="1"/>
    <col min="2823" max="2823" width="17.7109375" style="11" customWidth="1"/>
    <col min="2824" max="2825" width="19" style="11" customWidth="1"/>
    <col min="2826" max="2826" width="13.85546875" style="11" customWidth="1"/>
    <col min="2827" max="2827" width="22" style="11" customWidth="1"/>
    <col min="2828" max="2828" width="24.42578125" style="11" customWidth="1"/>
    <col min="2829" max="2829" width="28.28515625" style="11" customWidth="1"/>
    <col min="2830" max="3072" width="9.140625" style="11"/>
    <col min="3073" max="3073" width="6.5703125" style="11" customWidth="1"/>
    <col min="3074" max="3074" width="12.85546875" style="11" customWidth="1"/>
    <col min="3075" max="3075" width="13.7109375" style="11" customWidth="1"/>
    <col min="3076" max="3076" width="25.7109375" style="11" customWidth="1"/>
    <col min="3077" max="3077" width="35.140625" style="11" customWidth="1"/>
    <col min="3078" max="3078" width="13.5703125" style="11" customWidth="1"/>
    <col min="3079" max="3079" width="17.7109375" style="11" customWidth="1"/>
    <col min="3080" max="3081" width="19" style="11" customWidth="1"/>
    <col min="3082" max="3082" width="13.85546875" style="11" customWidth="1"/>
    <col min="3083" max="3083" width="22" style="11" customWidth="1"/>
    <col min="3084" max="3084" width="24.42578125" style="11" customWidth="1"/>
    <col min="3085" max="3085" width="28.28515625" style="11" customWidth="1"/>
    <col min="3086" max="3328" width="9.140625" style="11"/>
    <col min="3329" max="3329" width="6.5703125" style="11" customWidth="1"/>
    <col min="3330" max="3330" width="12.85546875" style="11" customWidth="1"/>
    <col min="3331" max="3331" width="13.7109375" style="11" customWidth="1"/>
    <col min="3332" max="3332" width="25.7109375" style="11" customWidth="1"/>
    <col min="3333" max="3333" width="35.140625" style="11" customWidth="1"/>
    <col min="3334" max="3334" width="13.5703125" style="11" customWidth="1"/>
    <col min="3335" max="3335" width="17.7109375" style="11" customWidth="1"/>
    <col min="3336" max="3337" width="19" style="11" customWidth="1"/>
    <col min="3338" max="3338" width="13.85546875" style="11" customWidth="1"/>
    <col min="3339" max="3339" width="22" style="11" customWidth="1"/>
    <col min="3340" max="3340" width="24.42578125" style="11" customWidth="1"/>
    <col min="3341" max="3341" width="28.28515625" style="11" customWidth="1"/>
    <col min="3342" max="3584" width="9.140625" style="11"/>
    <col min="3585" max="3585" width="6.5703125" style="11" customWidth="1"/>
    <col min="3586" max="3586" width="12.85546875" style="11" customWidth="1"/>
    <col min="3587" max="3587" width="13.7109375" style="11" customWidth="1"/>
    <col min="3588" max="3588" width="25.7109375" style="11" customWidth="1"/>
    <col min="3589" max="3589" width="35.140625" style="11" customWidth="1"/>
    <col min="3590" max="3590" width="13.5703125" style="11" customWidth="1"/>
    <col min="3591" max="3591" width="17.7109375" style="11" customWidth="1"/>
    <col min="3592" max="3593" width="19" style="11" customWidth="1"/>
    <col min="3594" max="3594" width="13.85546875" style="11" customWidth="1"/>
    <col min="3595" max="3595" width="22" style="11" customWidth="1"/>
    <col min="3596" max="3596" width="24.42578125" style="11" customWidth="1"/>
    <col min="3597" max="3597" width="28.28515625" style="11" customWidth="1"/>
    <col min="3598" max="3840" width="9.140625" style="11"/>
    <col min="3841" max="3841" width="6.5703125" style="11" customWidth="1"/>
    <col min="3842" max="3842" width="12.85546875" style="11" customWidth="1"/>
    <col min="3843" max="3843" width="13.7109375" style="11" customWidth="1"/>
    <col min="3844" max="3844" width="25.7109375" style="11" customWidth="1"/>
    <col min="3845" max="3845" width="35.140625" style="11" customWidth="1"/>
    <col min="3846" max="3846" width="13.5703125" style="11" customWidth="1"/>
    <col min="3847" max="3847" width="17.7109375" style="11" customWidth="1"/>
    <col min="3848" max="3849" width="19" style="11" customWidth="1"/>
    <col min="3850" max="3850" width="13.85546875" style="11" customWidth="1"/>
    <col min="3851" max="3851" width="22" style="11" customWidth="1"/>
    <col min="3852" max="3852" width="24.42578125" style="11" customWidth="1"/>
    <col min="3853" max="3853" width="28.28515625" style="11" customWidth="1"/>
    <col min="3854" max="4096" width="9.140625" style="11"/>
    <col min="4097" max="4097" width="6.5703125" style="11" customWidth="1"/>
    <col min="4098" max="4098" width="12.85546875" style="11" customWidth="1"/>
    <col min="4099" max="4099" width="13.7109375" style="11" customWidth="1"/>
    <col min="4100" max="4100" width="25.7109375" style="11" customWidth="1"/>
    <col min="4101" max="4101" width="35.140625" style="11" customWidth="1"/>
    <col min="4102" max="4102" width="13.5703125" style="11" customWidth="1"/>
    <col min="4103" max="4103" width="17.7109375" style="11" customWidth="1"/>
    <col min="4104" max="4105" width="19" style="11" customWidth="1"/>
    <col min="4106" max="4106" width="13.85546875" style="11" customWidth="1"/>
    <col min="4107" max="4107" width="22" style="11" customWidth="1"/>
    <col min="4108" max="4108" width="24.42578125" style="11" customWidth="1"/>
    <col min="4109" max="4109" width="28.28515625" style="11" customWidth="1"/>
    <col min="4110" max="4352" width="9.140625" style="11"/>
    <col min="4353" max="4353" width="6.5703125" style="11" customWidth="1"/>
    <col min="4354" max="4354" width="12.85546875" style="11" customWidth="1"/>
    <col min="4355" max="4355" width="13.7109375" style="11" customWidth="1"/>
    <col min="4356" max="4356" width="25.7109375" style="11" customWidth="1"/>
    <col min="4357" max="4357" width="35.140625" style="11" customWidth="1"/>
    <col min="4358" max="4358" width="13.5703125" style="11" customWidth="1"/>
    <col min="4359" max="4359" width="17.7109375" style="11" customWidth="1"/>
    <col min="4360" max="4361" width="19" style="11" customWidth="1"/>
    <col min="4362" max="4362" width="13.85546875" style="11" customWidth="1"/>
    <col min="4363" max="4363" width="22" style="11" customWidth="1"/>
    <col min="4364" max="4364" width="24.42578125" style="11" customWidth="1"/>
    <col min="4365" max="4365" width="28.28515625" style="11" customWidth="1"/>
    <col min="4366" max="4608" width="9.140625" style="11"/>
    <col min="4609" max="4609" width="6.5703125" style="11" customWidth="1"/>
    <col min="4610" max="4610" width="12.85546875" style="11" customWidth="1"/>
    <col min="4611" max="4611" width="13.7109375" style="11" customWidth="1"/>
    <col min="4612" max="4612" width="25.7109375" style="11" customWidth="1"/>
    <col min="4613" max="4613" width="35.140625" style="11" customWidth="1"/>
    <col min="4614" max="4614" width="13.5703125" style="11" customWidth="1"/>
    <col min="4615" max="4615" width="17.7109375" style="11" customWidth="1"/>
    <col min="4616" max="4617" width="19" style="11" customWidth="1"/>
    <col min="4618" max="4618" width="13.85546875" style="11" customWidth="1"/>
    <col min="4619" max="4619" width="22" style="11" customWidth="1"/>
    <col min="4620" max="4620" width="24.42578125" style="11" customWidth="1"/>
    <col min="4621" max="4621" width="28.28515625" style="11" customWidth="1"/>
    <col min="4622" max="4864" width="9.140625" style="11"/>
    <col min="4865" max="4865" width="6.5703125" style="11" customWidth="1"/>
    <col min="4866" max="4866" width="12.85546875" style="11" customWidth="1"/>
    <col min="4867" max="4867" width="13.7109375" style="11" customWidth="1"/>
    <col min="4868" max="4868" width="25.7109375" style="11" customWidth="1"/>
    <col min="4869" max="4869" width="35.140625" style="11" customWidth="1"/>
    <col min="4870" max="4870" width="13.5703125" style="11" customWidth="1"/>
    <col min="4871" max="4871" width="17.7109375" style="11" customWidth="1"/>
    <col min="4872" max="4873" width="19" style="11" customWidth="1"/>
    <col min="4874" max="4874" width="13.85546875" style="11" customWidth="1"/>
    <col min="4875" max="4875" width="22" style="11" customWidth="1"/>
    <col min="4876" max="4876" width="24.42578125" style="11" customWidth="1"/>
    <col min="4877" max="4877" width="28.28515625" style="11" customWidth="1"/>
    <col min="4878" max="5120" width="9.140625" style="11"/>
    <col min="5121" max="5121" width="6.5703125" style="11" customWidth="1"/>
    <col min="5122" max="5122" width="12.85546875" style="11" customWidth="1"/>
    <col min="5123" max="5123" width="13.7109375" style="11" customWidth="1"/>
    <col min="5124" max="5124" width="25.7109375" style="11" customWidth="1"/>
    <col min="5125" max="5125" width="35.140625" style="11" customWidth="1"/>
    <col min="5126" max="5126" width="13.5703125" style="11" customWidth="1"/>
    <col min="5127" max="5127" width="17.7109375" style="11" customWidth="1"/>
    <col min="5128" max="5129" width="19" style="11" customWidth="1"/>
    <col min="5130" max="5130" width="13.85546875" style="11" customWidth="1"/>
    <col min="5131" max="5131" width="22" style="11" customWidth="1"/>
    <col min="5132" max="5132" width="24.42578125" style="11" customWidth="1"/>
    <col min="5133" max="5133" width="28.28515625" style="11" customWidth="1"/>
    <col min="5134" max="5376" width="9.140625" style="11"/>
    <col min="5377" max="5377" width="6.5703125" style="11" customWidth="1"/>
    <col min="5378" max="5378" width="12.85546875" style="11" customWidth="1"/>
    <col min="5379" max="5379" width="13.7109375" style="11" customWidth="1"/>
    <col min="5380" max="5380" width="25.7109375" style="11" customWidth="1"/>
    <col min="5381" max="5381" width="35.140625" style="11" customWidth="1"/>
    <col min="5382" max="5382" width="13.5703125" style="11" customWidth="1"/>
    <col min="5383" max="5383" width="17.7109375" style="11" customWidth="1"/>
    <col min="5384" max="5385" width="19" style="11" customWidth="1"/>
    <col min="5386" max="5386" width="13.85546875" style="11" customWidth="1"/>
    <col min="5387" max="5387" width="22" style="11" customWidth="1"/>
    <col min="5388" max="5388" width="24.42578125" style="11" customWidth="1"/>
    <col min="5389" max="5389" width="28.28515625" style="11" customWidth="1"/>
    <col min="5390" max="5632" width="9.140625" style="11"/>
    <col min="5633" max="5633" width="6.5703125" style="11" customWidth="1"/>
    <col min="5634" max="5634" width="12.85546875" style="11" customWidth="1"/>
    <col min="5635" max="5635" width="13.7109375" style="11" customWidth="1"/>
    <col min="5636" max="5636" width="25.7109375" style="11" customWidth="1"/>
    <col min="5637" max="5637" width="35.140625" style="11" customWidth="1"/>
    <col min="5638" max="5638" width="13.5703125" style="11" customWidth="1"/>
    <col min="5639" max="5639" width="17.7109375" style="11" customWidth="1"/>
    <col min="5640" max="5641" width="19" style="11" customWidth="1"/>
    <col min="5642" max="5642" width="13.85546875" style="11" customWidth="1"/>
    <col min="5643" max="5643" width="22" style="11" customWidth="1"/>
    <col min="5644" max="5644" width="24.42578125" style="11" customWidth="1"/>
    <col min="5645" max="5645" width="28.28515625" style="11" customWidth="1"/>
    <col min="5646" max="5888" width="9.140625" style="11"/>
    <col min="5889" max="5889" width="6.5703125" style="11" customWidth="1"/>
    <col min="5890" max="5890" width="12.85546875" style="11" customWidth="1"/>
    <col min="5891" max="5891" width="13.7109375" style="11" customWidth="1"/>
    <col min="5892" max="5892" width="25.7109375" style="11" customWidth="1"/>
    <col min="5893" max="5893" width="35.140625" style="11" customWidth="1"/>
    <col min="5894" max="5894" width="13.5703125" style="11" customWidth="1"/>
    <col min="5895" max="5895" width="17.7109375" style="11" customWidth="1"/>
    <col min="5896" max="5897" width="19" style="11" customWidth="1"/>
    <col min="5898" max="5898" width="13.85546875" style="11" customWidth="1"/>
    <col min="5899" max="5899" width="22" style="11" customWidth="1"/>
    <col min="5900" max="5900" width="24.42578125" style="11" customWidth="1"/>
    <col min="5901" max="5901" width="28.28515625" style="11" customWidth="1"/>
    <col min="5902" max="6144" width="9.140625" style="11"/>
    <col min="6145" max="6145" width="6.5703125" style="11" customWidth="1"/>
    <col min="6146" max="6146" width="12.85546875" style="11" customWidth="1"/>
    <col min="6147" max="6147" width="13.7109375" style="11" customWidth="1"/>
    <col min="6148" max="6148" width="25.7109375" style="11" customWidth="1"/>
    <col min="6149" max="6149" width="35.140625" style="11" customWidth="1"/>
    <col min="6150" max="6150" width="13.5703125" style="11" customWidth="1"/>
    <col min="6151" max="6151" width="17.7109375" style="11" customWidth="1"/>
    <col min="6152" max="6153" width="19" style="11" customWidth="1"/>
    <col min="6154" max="6154" width="13.85546875" style="11" customWidth="1"/>
    <col min="6155" max="6155" width="22" style="11" customWidth="1"/>
    <col min="6156" max="6156" width="24.42578125" style="11" customWidth="1"/>
    <col min="6157" max="6157" width="28.28515625" style="11" customWidth="1"/>
    <col min="6158" max="6400" width="9.140625" style="11"/>
    <col min="6401" max="6401" width="6.5703125" style="11" customWidth="1"/>
    <col min="6402" max="6402" width="12.85546875" style="11" customWidth="1"/>
    <col min="6403" max="6403" width="13.7109375" style="11" customWidth="1"/>
    <col min="6404" max="6404" width="25.7109375" style="11" customWidth="1"/>
    <col min="6405" max="6405" width="35.140625" style="11" customWidth="1"/>
    <col min="6406" max="6406" width="13.5703125" style="11" customWidth="1"/>
    <col min="6407" max="6407" width="17.7109375" style="11" customWidth="1"/>
    <col min="6408" max="6409" width="19" style="11" customWidth="1"/>
    <col min="6410" max="6410" width="13.85546875" style="11" customWidth="1"/>
    <col min="6411" max="6411" width="22" style="11" customWidth="1"/>
    <col min="6412" max="6412" width="24.42578125" style="11" customWidth="1"/>
    <col min="6413" max="6413" width="28.28515625" style="11" customWidth="1"/>
    <col min="6414" max="6656" width="9.140625" style="11"/>
    <col min="6657" max="6657" width="6.5703125" style="11" customWidth="1"/>
    <col min="6658" max="6658" width="12.85546875" style="11" customWidth="1"/>
    <col min="6659" max="6659" width="13.7109375" style="11" customWidth="1"/>
    <col min="6660" max="6660" width="25.7109375" style="11" customWidth="1"/>
    <col min="6661" max="6661" width="35.140625" style="11" customWidth="1"/>
    <col min="6662" max="6662" width="13.5703125" style="11" customWidth="1"/>
    <col min="6663" max="6663" width="17.7109375" style="11" customWidth="1"/>
    <col min="6664" max="6665" width="19" style="11" customWidth="1"/>
    <col min="6666" max="6666" width="13.85546875" style="11" customWidth="1"/>
    <col min="6667" max="6667" width="22" style="11" customWidth="1"/>
    <col min="6668" max="6668" width="24.42578125" style="11" customWidth="1"/>
    <col min="6669" max="6669" width="28.28515625" style="11" customWidth="1"/>
    <col min="6670" max="6912" width="9.140625" style="11"/>
    <col min="6913" max="6913" width="6.5703125" style="11" customWidth="1"/>
    <col min="6914" max="6914" width="12.85546875" style="11" customWidth="1"/>
    <col min="6915" max="6915" width="13.7109375" style="11" customWidth="1"/>
    <col min="6916" max="6916" width="25.7109375" style="11" customWidth="1"/>
    <col min="6917" max="6917" width="35.140625" style="11" customWidth="1"/>
    <col min="6918" max="6918" width="13.5703125" style="11" customWidth="1"/>
    <col min="6919" max="6919" width="17.7109375" style="11" customWidth="1"/>
    <col min="6920" max="6921" width="19" style="11" customWidth="1"/>
    <col min="6922" max="6922" width="13.85546875" style="11" customWidth="1"/>
    <col min="6923" max="6923" width="22" style="11" customWidth="1"/>
    <col min="6924" max="6924" width="24.42578125" style="11" customWidth="1"/>
    <col min="6925" max="6925" width="28.28515625" style="11" customWidth="1"/>
    <col min="6926" max="7168" width="9.140625" style="11"/>
    <col min="7169" max="7169" width="6.5703125" style="11" customWidth="1"/>
    <col min="7170" max="7170" width="12.85546875" style="11" customWidth="1"/>
    <col min="7171" max="7171" width="13.7109375" style="11" customWidth="1"/>
    <col min="7172" max="7172" width="25.7109375" style="11" customWidth="1"/>
    <col min="7173" max="7173" width="35.140625" style="11" customWidth="1"/>
    <col min="7174" max="7174" width="13.5703125" style="11" customWidth="1"/>
    <col min="7175" max="7175" width="17.7109375" style="11" customWidth="1"/>
    <col min="7176" max="7177" width="19" style="11" customWidth="1"/>
    <col min="7178" max="7178" width="13.85546875" style="11" customWidth="1"/>
    <col min="7179" max="7179" width="22" style="11" customWidth="1"/>
    <col min="7180" max="7180" width="24.42578125" style="11" customWidth="1"/>
    <col min="7181" max="7181" width="28.28515625" style="11" customWidth="1"/>
    <col min="7182" max="7424" width="9.140625" style="11"/>
    <col min="7425" max="7425" width="6.5703125" style="11" customWidth="1"/>
    <col min="7426" max="7426" width="12.85546875" style="11" customWidth="1"/>
    <col min="7427" max="7427" width="13.7109375" style="11" customWidth="1"/>
    <col min="7428" max="7428" width="25.7109375" style="11" customWidth="1"/>
    <col min="7429" max="7429" width="35.140625" style="11" customWidth="1"/>
    <col min="7430" max="7430" width="13.5703125" style="11" customWidth="1"/>
    <col min="7431" max="7431" width="17.7109375" style="11" customWidth="1"/>
    <col min="7432" max="7433" width="19" style="11" customWidth="1"/>
    <col min="7434" max="7434" width="13.85546875" style="11" customWidth="1"/>
    <col min="7435" max="7435" width="22" style="11" customWidth="1"/>
    <col min="7436" max="7436" width="24.42578125" style="11" customWidth="1"/>
    <col min="7437" max="7437" width="28.28515625" style="11" customWidth="1"/>
    <col min="7438" max="7680" width="9.140625" style="11"/>
    <col min="7681" max="7681" width="6.5703125" style="11" customWidth="1"/>
    <col min="7682" max="7682" width="12.85546875" style="11" customWidth="1"/>
    <col min="7683" max="7683" width="13.7109375" style="11" customWidth="1"/>
    <col min="7684" max="7684" width="25.7109375" style="11" customWidth="1"/>
    <col min="7685" max="7685" width="35.140625" style="11" customWidth="1"/>
    <col min="7686" max="7686" width="13.5703125" style="11" customWidth="1"/>
    <col min="7687" max="7687" width="17.7109375" style="11" customWidth="1"/>
    <col min="7688" max="7689" width="19" style="11" customWidth="1"/>
    <col min="7690" max="7690" width="13.85546875" style="11" customWidth="1"/>
    <col min="7691" max="7691" width="22" style="11" customWidth="1"/>
    <col min="7692" max="7692" width="24.42578125" style="11" customWidth="1"/>
    <col min="7693" max="7693" width="28.28515625" style="11" customWidth="1"/>
    <col min="7694" max="7936" width="9.140625" style="11"/>
    <col min="7937" max="7937" width="6.5703125" style="11" customWidth="1"/>
    <col min="7938" max="7938" width="12.85546875" style="11" customWidth="1"/>
    <col min="7939" max="7939" width="13.7109375" style="11" customWidth="1"/>
    <col min="7940" max="7940" width="25.7109375" style="11" customWidth="1"/>
    <col min="7941" max="7941" width="35.140625" style="11" customWidth="1"/>
    <col min="7942" max="7942" width="13.5703125" style="11" customWidth="1"/>
    <col min="7943" max="7943" width="17.7109375" style="11" customWidth="1"/>
    <col min="7944" max="7945" width="19" style="11" customWidth="1"/>
    <col min="7946" max="7946" width="13.85546875" style="11" customWidth="1"/>
    <col min="7947" max="7947" width="22" style="11" customWidth="1"/>
    <col min="7948" max="7948" width="24.42578125" style="11" customWidth="1"/>
    <col min="7949" max="7949" width="28.28515625" style="11" customWidth="1"/>
    <col min="7950" max="8192" width="9.140625" style="11"/>
    <col min="8193" max="8193" width="6.5703125" style="11" customWidth="1"/>
    <col min="8194" max="8194" width="12.85546875" style="11" customWidth="1"/>
    <col min="8195" max="8195" width="13.7109375" style="11" customWidth="1"/>
    <col min="8196" max="8196" width="25.7109375" style="11" customWidth="1"/>
    <col min="8197" max="8197" width="35.140625" style="11" customWidth="1"/>
    <col min="8198" max="8198" width="13.5703125" style="11" customWidth="1"/>
    <col min="8199" max="8199" width="17.7109375" style="11" customWidth="1"/>
    <col min="8200" max="8201" width="19" style="11" customWidth="1"/>
    <col min="8202" max="8202" width="13.85546875" style="11" customWidth="1"/>
    <col min="8203" max="8203" width="22" style="11" customWidth="1"/>
    <col min="8204" max="8204" width="24.42578125" style="11" customWidth="1"/>
    <col min="8205" max="8205" width="28.28515625" style="11" customWidth="1"/>
    <col min="8206" max="8448" width="9.140625" style="11"/>
    <col min="8449" max="8449" width="6.5703125" style="11" customWidth="1"/>
    <col min="8450" max="8450" width="12.85546875" style="11" customWidth="1"/>
    <col min="8451" max="8451" width="13.7109375" style="11" customWidth="1"/>
    <col min="8452" max="8452" width="25.7109375" style="11" customWidth="1"/>
    <col min="8453" max="8453" width="35.140625" style="11" customWidth="1"/>
    <col min="8454" max="8454" width="13.5703125" style="11" customWidth="1"/>
    <col min="8455" max="8455" width="17.7109375" style="11" customWidth="1"/>
    <col min="8456" max="8457" width="19" style="11" customWidth="1"/>
    <col min="8458" max="8458" width="13.85546875" style="11" customWidth="1"/>
    <col min="8459" max="8459" width="22" style="11" customWidth="1"/>
    <col min="8460" max="8460" width="24.42578125" style="11" customWidth="1"/>
    <col min="8461" max="8461" width="28.28515625" style="11" customWidth="1"/>
    <col min="8462" max="8704" width="9.140625" style="11"/>
    <col min="8705" max="8705" width="6.5703125" style="11" customWidth="1"/>
    <col min="8706" max="8706" width="12.85546875" style="11" customWidth="1"/>
    <col min="8707" max="8707" width="13.7109375" style="11" customWidth="1"/>
    <col min="8708" max="8708" width="25.7109375" style="11" customWidth="1"/>
    <col min="8709" max="8709" width="35.140625" style="11" customWidth="1"/>
    <col min="8710" max="8710" width="13.5703125" style="11" customWidth="1"/>
    <col min="8711" max="8711" width="17.7109375" style="11" customWidth="1"/>
    <col min="8712" max="8713" width="19" style="11" customWidth="1"/>
    <col min="8714" max="8714" width="13.85546875" style="11" customWidth="1"/>
    <col min="8715" max="8715" width="22" style="11" customWidth="1"/>
    <col min="8716" max="8716" width="24.42578125" style="11" customWidth="1"/>
    <col min="8717" max="8717" width="28.28515625" style="11" customWidth="1"/>
    <col min="8718" max="8960" width="9.140625" style="11"/>
    <col min="8961" max="8961" width="6.5703125" style="11" customWidth="1"/>
    <col min="8962" max="8962" width="12.85546875" style="11" customWidth="1"/>
    <col min="8963" max="8963" width="13.7109375" style="11" customWidth="1"/>
    <col min="8964" max="8964" width="25.7109375" style="11" customWidth="1"/>
    <col min="8965" max="8965" width="35.140625" style="11" customWidth="1"/>
    <col min="8966" max="8966" width="13.5703125" style="11" customWidth="1"/>
    <col min="8967" max="8967" width="17.7109375" style="11" customWidth="1"/>
    <col min="8968" max="8969" width="19" style="11" customWidth="1"/>
    <col min="8970" max="8970" width="13.85546875" style="11" customWidth="1"/>
    <col min="8971" max="8971" width="22" style="11" customWidth="1"/>
    <col min="8972" max="8972" width="24.42578125" style="11" customWidth="1"/>
    <col min="8973" max="8973" width="28.28515625" style="11" customWidth="1"/>
    <col min="8974" max="9216" width="9.140625" style="11"/>
    <col min="9217" max="9217" width="6.5703125" style="11" customWidth="1"/>
    <col min="9218" max="9218" width="12.85546875" style="11" customWidth="1"/>
    <col min="9219" max="9219" width="13.7109375" style="11" customWidth="1"/>
    <col min="9220" max="9220" width="25.7109375" style="11" customWidth="1"/>
    <col min="9221" max="9221" width="35.140625" style="11" customWidth="1"/>
    <col min="9222" max="9222" width="13.5703125" style="11" customWidth="1"/>
    <col min="9223" max="9223" width="17.7109375" style="11" customWidth="1"/>
    <col min="9224" max="9225" width="19" style="11" customWidth="1"/>
    <col min="9226" max="9226" width="13.85546875" style="11" customWidth="1"/>
    <col min="9227" max="9227" width="22" style="11" customWidth="1"/>
    <col min="9228" max="9228" width="24.42578125" style="11" customWidth="1"/>
    <col min="9229" max="9229" width="28.28515625" style="11" customWidth="1"/>
    <col min="9230" max="9472" width="9.140625" style="11"/>
    <col min="9473" max="9473" width="6.5703125" style="11" customWidth="1"/>
    <col min="9474" max="9474" width="12.85546875" style="11" customWidth="1"/>
    <col min="9475" max="9475" width="13.7109375" style="11" customWidth="1"/>
    <col min="9476" max="9476" width="25.7109375" style="11" customWidth="1"/>
    <col min="9477" max="9477" width="35.140625" style="11" customWidth="1"/>
    <col min="9478" max="9478" width="13.5703125" style="11" customWidth="1"/>
    <col min="9479" max="9479" width="17.7109375" style="11" customWidth="1"/>
    <col min="9480" max="9481" width="19" style="11" customWidth="1"/>
    <col min="9482" max="9482" width="13.85546875" style="11" customWidth="1"/>
    <col min="9483" max="9483" width="22" style="11" customWidth="1"/>
    <col min="9484" max="9484" width="24.42578125" style="11" customWidth="1"/>
    <col min="9485" max="9485" width="28.28515625" style="11" customWidth="1"/>
    <col min="9486" max="9728" width="9.140625" style="11"/>
    <col min="9729" max="9729" width="6.5703125" style="11" customWidth="1"/>
    <col min="9730" max="9730" width="12.85546875" style="11" customWidth="1"/>
    <col min="9731" max="9731" width="13.7109375" style="11" customWidth="1"/>
    <col min="9732" max="9732" width="25.7109375" style="11" customWidth="1"/>
    <col min="9733" max="9733" width="35.140625" style="11" customWidth="1"/>
    <col min="9734" max="9734" width="13.5703125" style="11" customWidth="1"/>
    <col min="9735" max="9735" width="17.7109375" style="11" customWidth="1"/>
    <col min="9736" max="9737" width="19" style="11" customWidth="1"/>
    <col min="9738" max="9738" width="13.85546875" style="11" customWidth="1"/>
    <col min="9739" max="9739" width="22" style="11" customWidth="1"/>
    <col min="9740" max="9740" width="24.42578125" style="11" customWidth="1"/>
    <col min="9741" max="9741" width="28.28515625" style="11" customWidth="1"/>
    <col min="9742" max="9984" width="9.140625" style="11"/>
    <col min="9985" max="9985" width="6.5703125" style="11" customWidth="1"/>
    <col min="9986" max="9986" width="12.85546875" style="11" customWidth="1"/>
    <col min="9987" max="9987" width="13.7109375" style="11" customWidth="1"/>
    <col min="9988" max="9988" width="25.7109375" style="11" customWidth="1"/>
    <col min="9989" max="9989" width="35.140625" style="11" customWidth="1"/>
    <col min="9990" max="9990" width="13.5703125" style="11" customWidth="1"/>
    <col min="9991" max="9991" width="17.7109375" style="11" customWidth="1"/>
    <col min="9992" max="9993" width="19" style="11" customWidth="1"/>
    <col min="9994" max="9994" width="13.85546875" style="11" customWidth="1"/>
    <col min="9995" max="9995" width="22" style="11" customWidth="1"/>
    <col min="9996" max="9996" width="24.42578125" style="11" customWidth="1"/>
    <col min="9997" max="9997" width="28.28515625" style="11" customWidth="1"/>
    <col min="9998" max="10240" width="9.140625" style="11"/>
    <col min="10241" max="10241" width="6.5703125" style="11" customWidth="1"/>
    <col min="10242" max="10242" width="12.85546875" style="11" customWidth="1"/>
    <col min="10243" max="10243" width="13.7109375" style="11" customWidth="1"/>
    <col min="10244" max="10244" width="25.7109375" style="11" customWidth="1"/>
    <col min="10245" max="10245" width="35.140625" style="11" customWidth="1"/>
    <col min="10246" max="10246" width="13.5703125" style="11" customWidth="1"/>
    <col min="10247" max="10247" width="17.7109375" style="11" customWidth="1"/>
    <col min="10248" max="10249" width="19" style="11" customWidth="1"/>
    <col min="10250" max="10250" width="13.85546875" style="11" customWidth="1"/>
    <col min="10251" max="10251" width="22" style="11" customWidth="1"/>
    <col min="10252" max="10252" width="24.42578125" style="11" customWidth="1"/>
    <col min="10253" max="10253" width="28.28515625" style="11" customWidth="1"/>
    <col min="10254" max="10496" width="9.140625" style="11"/>
    <col min="10497" max="10497" width="6.5703125" style="11" customWidth="1"/>
    <col min="10498" max="10498" width="12.85546875" style="11" customWidth="1"/>
    <col min="10499" max="10499" width="13.7109375" style="11" customWidth="1"/>
    <col min="10500" max="10500" width="25.7109375" style="11" customWidth="1"/>
    <col min="10501" max="10501" width="35.140625" style="11" customWidth="1"/>
    <col min="10502" max="10502" width="13.5703125" style="11" customWidth="1"/>
    <col min="10503" max="10503" width="17.7109375" style="11" customWidth="1"/>
    <col min="10504" max="10505" width="19" style="11" customWidth="1"/>
    <col min="10506" max="10506" width="13.85546875" style="11" customWidth="1"/>
    <col min="10507" max="10507" width="22" style="11" customWidth="1"/>
    <col min="10508" max="10508" width="24.42578125" style="11" customWidth="1"/>
    <col min="10509" max="10509" width="28.28515625" style="11" customWidth="1"/>
    <col min="10510" max="10752" width="9.140625" style="11"/>
    <col min="10753" max="10753" width="6.5703125" style="11" customWidth="1"/>
    <col min="10754" max="10754" width="12.85546875" style="11" customWidth="1"/>
    <col min="10755" max="10755" width="13.7109375" style="11" customWidth="1"/>
    <col min="10756" max="10756" width="25.7109375" style="11" customWidth="1"/>
    <col min="10757" max="10757" width="35.140625" style="11" customWidth="1"/>
    <col min="10758" max="10758" width="13.5703125" style="11" customWidth="1"/>
    <col min="10759" max="10759" width="17.7109375" style="11" customWidth="1"/>
    <col min="10760" max="10761" width="19" style="11" customWidth="1"/>
    <col min="10762" max="10762" width="13.85546875" style="11" customWidth="1"/>
    <col min="10763" max="10763" width="22" style="11" customWidth="1"/>
    <col min="10764" max="10764" width="24.42578125" style="11" customWidth="1"/>
    <col min="10765" max="10765" width="28.28515625" style="11" customWidth="1"/>
    <col min="10766" max="11008" width="9.140625" style="11"/>
    <col min="11009" max="11009" width="6.5703125" style="11" customWidth="1"/>
    <col min="11010" max="11010" width="12.85546875" style="11" customWidth="1"/>
    <col min="11011" max="11011" width="13.7109375" style="11" customWidth="1"/>
    <col min="11012" max="11012" width="25.7109375" style="11" customWidth="1"/>
    <col min="11013" max="11013" width="35.140625" style="11" customWidth="1"/>
    <col min="11014" max="11014" width="13.5703125" style="11" customWidth="1"/>
    <col min="11015" max="11015" width="17.7109375" style="11" customWidth="1"/>
    <col min="11016" max="11017" width="19" style="11" customWidth="1"/>
    <col min="11018" max="11018" width="13.85546875" style="11" customWidth="1"/>
    <col min="11019" max="11019" width="22" style="11" customWidth="1"/>
    <col min="11020" max="11020" width="24.42578125" style="11" customWidth="1"/>
    <col min="11021" max="11021" width="28.28515625" style="11" customWidth="1"/>
    <col min="11022" max="11264" width="9.140625" style="11"/>
    <col min="11265" max="11265" width="6.5703125" style="11" customWidth="1"/>
    <col min="11266" max="11266" width="12.85546875" style="11" customWidth="1"/>
    <col min="11267" max="11267" width="13.7109375" style="11" customWidth="1"/>
    <col min="11268" max="11268" width="25.7109375" style="11" customWidth="1"/>
    <col min="11269" max="11269" width="35.140625" style="11" customWidth="1"/>
    <col min="11270" max="11270" width="13.5703125" style="11" customWidth="1"/>
    <col min="11271" max="11271" width="17.7109375" style="11" customWidth="1"/>
    <col min="11272" max="11273" width="19" style="11" customWidth="1"/>
    <col min="11274" max="11274" width="13.85546875" style="11" customWidth="1"/>
    <col min="11275" max="11275" width="22" style="11" customWidth="1"/>
    <col min="11276" max="11276" width="24.42578125" style="11" customWidth="1"/>
    <col min="11277" max="11277" width="28.28515625" style="11" customWidth="1"/>
    <col min="11278" max="11520" width="9.140625" style="11"/>
    <col min="11521" max="11521" width="6.5703125" style="11" customWidth="1"/>
    <col min="11522" max="11522" width="12.85546875" style="11" customWidth="1"/>
    <col min="11523" max="11523" width="13.7109375" style="11" customWidth="1"/>
    <col min="11524" max="11524" width="25.7109375" style="11" customWidth="1"/>
    <col min="11525" max="11525" width="35.140625" style="11" customWidth="1"/>
    <col min="11526" max="11526" width="13.5703125" style="11" customWidth="1"/>
    <col min="11527" max="11527" width="17.7109375" style="11" customWidth="1"/>
    <col min="11528" max="11529" width="19" style="11" customWidth="1"/>
    <col min="11530" max="11530" width="13.85546875" style="11" customWidth="1"/>
    <col min="11531" max="11531" width="22" style="11" customWidth="1"/>
    <col min="11532" max="11532" width="24.42578125" style="11" customWidth="1"/>
    <col min="11533" max="11533" width="28.28515625" style="11" customWidth="1"/>
    <col min="11534" max="11776" width="9.140625" style="11"/>
    <col min="11777" max="11777" width="6.5703125" style="11" customWidth="1"/>
    <col min="11778" max="11778" width="12.85546875" style="11" customWidth="1"/>
    <col min="11779" max="11779" width="13.7109375" style="11" customWidth="1"/>
    <col min="11780" max="11780" width="25.7109375" style="11" customWidth="1"/>
    <col min="11781" max="11781" width="35.140625" style="11" customWidth="1"/>
    <col min="11782" max="11782" width="13.5703125" style="11" customWidth="1"/>
    <col min="11783" max="11783" width="17.7109375" style="11" customWidth="1"/>
    <col min="11784" max="11785" width="19" style="11" customWidth="1"/>
    <col min="11786" max="11786" width="13.85546875" style="11" customWidth="1"/>
    <col min="11787" max="11787" width="22" style="11" customWidth="1"/>
    <col min="11788" max="11788" width="24.42578125" style="11" customWidth="1"/>
    <col min="11789" max="11789" width="28.28515625" style="11" customWidth="1"/>
    <col min="11790" max="12032" width="9.140625" style="11"/>
    <col min="12033" max="12033" width="6.5703125" style="11" customWidth="1"/>
    <col min="12034" max="12034" width="12.85546875" style="11" customWidth="1"/>
    <col min="12035" max="12035" width="13.7109375" style="11" customWidth="1"/>
    <col min="12036" max="12036" width="25.7109375" style="11" customWidth="1"/>
    <col min="12037" max="12037" width="35.140625" style="11" customWidth="1"/>
    <col min="12038" max="12038" width="13.5703125" style="11" customWidth="1"/>
    <col min="12039" max="12039" width="17.7109375" style="11" customWidth="1"/>
    <col min="12040" max="12041" width="19" style="11" customWidth="1"/>
    <col min="12042" max="12042" width="13.85546875" style="11" customWidth="1"/>
    <col min="12043" max="12043" width="22" style="11" customWidth="1"/>
    <col min="12044" max="12044" width="24.42578125" style="11" customWidth="1"/>
    <col min="12045" max="12045" width="28.28515625" style="11" customWidth="1"/>
    <col min="12046" max="12288" width="9.140625" style="11"/>
    <col min="12289" max="12289" width="6.5703125" style="11" customWidth="1"/>
    <col min="12290" max="12290" width="12.85546875" style="11" customWidth="1"/>
    <col min="12291" max="12291" width="13.7109375" style="11" customWidth="1"/>
    <col min="12292" max="12292" width="25.7109375" style="11" customWidth="1"/>
    <col min="12293" max="12293" width="35.140625" style="11" customWidth="1"/>
    <col min="12294" max="12294" width="13.5703125" style="11" customWidth="1"/>
    <col min="12295" max="12295" width="17.7109375" style="11" customWidth="1"/>
    <col min="12296" max="12297" width="19" style="11" customWidth="1"/>
    <col min="12298" max="12298" width="13.85546875" style="11" customWidth="1"/>
    <col min="12299" max="12299" width="22" style="11" customWidth="1"/>
    <col min="12300" max="12300" width="24.42578125" style="11" customWidth="1"/>
    <col min="12301" max="12301" width="28.28515625" style="11" customWidth="1"/>
    <col min="12302" max="12544" width="9.140625" style="11"/>
    <col min="12545" max="12545" width="6.5703125" style="11" customWidth="1"/>
    <col min="12546" max="12546" width="12.85546875" style="11" customWidth="1"/>
    <col min="12547" max="12547" width="13.7109375" style="11" customWidth="1"/>
    <col min="12548" max="12548" width="25.7109375" style="11" customWidth="1"/>
    <col min="12549" max="12549" width="35.140625" style="11" customWidth="1"/>
    <col min="12550" max="12550" width="13.5703125" style="11" customWidth="1"/>
    <col min="12551" max="12551" width="17.7109375" style="11" customWidth="1"/>
    <col min="12552" max="12553" width="19" style="11" customWidth="1"/>
    <col min="12554" max="12554" width="13.85546875" style="11" customWidth="1"/>
    <col min="12555" max="12555" width="22" style="11" customWidth="1"/>
    <col min="12556" max="12556" width="24.42578125" style="11" customWidth="1"/>
    <col min="12557" max="12557" width="28.28515625" style="11" customWidth="1"/>
    <col min="12558" max="12800" width="9.140625" style="11"/>
    <col min="12801" max="12801" width="6.5703125" style="11" customWidth="1"/>
    <col min="12802" max="12802" width="12.85546875" style="11" customWidth="1"/>
    <col min="12803" max="12803" width="13.7109375" style="11" customWidth="1"/>
    <col min="12804" max="12804" width="25.7109375" style="11" customWidth="1"/>
    <col min="12805" max="12805" width="35.140625" style="11" customWidth="1"/>
    <col min="12806" max="12806" width="13.5703125" style="11" customWidth="1"/>
    <col min="12807" max="12807" width="17.7109375" style="11" customWidth="1"/>
    <col min="12808" max="12809" width="19" style="11" customWidth="1"/>
    <col min="12810" max="12810" width="13.85546875" style="11" customWidth="1"/>
    <col min="12811" max="12811" width="22" style="11" customWidth="1"/>
    <col min="12812" max="12812" width="24.42578125" style="11" customWidth="1"/>
    <col min="12813" max="12813" width="28.28515625" style="11" customWidth="1"/>
    <col min="12814" max="13056" width="9.140625" style="11"/>
    <col min="13057" max="13057" width="6.5703125" style="11" customWidth="1"/>
    <col min="13058" max="13058" width="12.85546875" style="11" customWidth="1"/>
    <col min="13059" max="13059" width="13.7109375" style="11" customWidth="1"/>
    <col min="13060" max="13060" width="25.7109375" style="11" customWidth="1"/>
    <col min="13061" max="13061" width="35.140625" style="11" customWidth="1"/>
    <col min="13062" max="13062" width="13.5703125" style="11" customWidth="1"/>
    <col min="13063" max="13063" width="17.7109375" style="11" customWidth="1"/>
    <col min="13064" max="13065" width="19" style="11" customWidth="1"/>
    <col min="13066" max="13066" width="13.85546875" style="11" customWidth="1"/>
    <col min="13067" max="13067" width="22" style="11" customWidth="1"/>
    <col min="13068" max="13068" width="24.42578125" style="11" customWidth="1"/>
    <col min="13069" max="13069" width="28.28515625" style="11" customWidth="1"/>
    <col min="13070" max="13312" width="9.140625" style="11"/>
    <col min="13313" max="13313" width="6.5703125" style="11" customWidth="1"/>
    <col min="13314" max="13314" width="12.85546875" style="11" customWidth="1"/>
    <col min="13315" max="13315" width="13.7109375" style="11" customWidth="1"/>
    <col min="13316" max="13316" width="25.7109375" style="11" customWidth="1"/>
    <col min="13317" max="13317" width="35.140625" style="11" customWidth="1"/>
    <col min="13318" max="13318" width="13.5703125" style="11" customWidth="1"/>
    <col min="13319" max="13319" width="17.7109375" style="11" customWidth="1"/>
    <col min="13320" max="13321" width="19" style="11" customWidth="1"/>
    <col min="13322" max="13322" width="13.85546875" style="11" customWidth="1"/>
    <col min="13323" max="13323" width="22" style="11" customWidth="1"/>
    <col min="13324" max="13324" width="24.42578125" style="11" customWidth="1"/>
    <col min="13325" max="13325" width="28.28515625" style="11" customWidth="1"/>
    <col min="13326" max="13568" width="9.140625" style="11"/>
    <col min="13569" max="13569" width="6.5703125" style="11" customWidth="1"/>
    <col min="13570" max="13570" width="12.85546875" style="11" customWidth="1"/>
    <col min="13571" max="13571" width="13.7109375" style="11" customWidth="1"/>
    <col min="13572" max="13572" width="25.7109375" style="11" customWidth="1"/>
    <col min="13573" max="13573" width="35.140625" style="11" customWidth="1"/>
    <col min="13574" max="13574" width="13.5703125" style="11" customWidth="1"/>
    <col min="13575" max="13575" width="17.7109375" style="11" customWidth="1"/>
    <col min="13576" max="13577" width="19" style="11" customWidth="1"/>
    <col min="13578" max="13578" width="13.85546875" style="11" customWidth="1"/>
    <col min="13579" max="13579" width="22" style="11" customWidth="1"/>
    <col min="13580" max="13580" width="24.42578125" style="11" customWidth="1"/>
    <col min="13581" max="13581" width="28.28515625" style="11" customWidth="1"/>
    <col min="13582" max="13824" width="9.140625" style="11"/>
    <col min="13825" max="13825" width="6.5703125" style="11" customWidth="1"/>
    <col min="13826" max="13826" width="12.85546875" style="11" customWidth="1"/>
    <col min="13827" max="13827" width="13.7109375" style="11" customWidth="1"/>
    <col min="13828" max="13828" width="25.7109375" style="11" customWidth="1"/>
    <col min="13829" max="13829" width="35.140625" style="11" customWidth="1"/>
    <col min="13830" max="13830" width="13.5703125" style="11" customWidth="1"/>
    <col min="13831" max="13831" width="17.7109375" style="11" customWidth="1"/>
    <col min="13832" max="13833" width="19" style="11" customWidth="1"/>
    <col min="13834" max="13834" width="13.85546875" style="11" customWidth="1"/>
    <col min="13835" max="13835" width="22" style="11" customWidth="1"/>
    <col min="13836" max="13836" width="24.42578125" style="11" customWidth="1"/>
    <col min="13837" max="13837" width="28.28515625" style="11" customWidth="1"/>
    <col min="13838" max="14080" width="9.140625" style="11"/>
    <col min="14081" max="14081" width="6.5703125" style="11" customWidth="1"/>
    <col min="14082" max="14082" width="12.85546875" style="11" customWidth="1"/>
    <col min="14083" max="14083" width="13.7109375" style="11" customWidth="1"/>
    <col min="14084" max="14084" width="25.7109375" style="11" customWidth="1"/>
    <col min="14085" max="14085" width="35.140625" style="11" customWidth="1"/>
    <col min="14086" max="14086" width="13.5703125" style="11" customWidth="1"/>
    <col min="14087" max="14087" width="17.7109375" style="11" customWidth="1"/>
    <col min="14088" max="14089" width="19" style="11" customWidth="1"/>
    <col min="14090" max="14090" width="13.85546875" style="11" customWidth="1"/>
    <col min="14091" max="14091" width="22" style="11" customWidth="1"/>
    <col min="14092" max="14092" width="24.42578125" style="11" customWidth="1"/>
    <col min="14093" max="14093" width="28.28515625" style="11" customWidth="1"/>
    <col min="14094" max="14336" width="9.140625" style="11"/>
    <col min="14337" max="14337" width="6.5703125" style="11" customWidth="1"/>
    <col min="14338" max="14338" width="12.85546875" style="11" customWidth="1"/>
    <col min="14339" max="14339" width="13.7109375" style="11" customWidth="1"/>
    <col min="14340" max="14340" width="25.7109375" style="11" customWidth="1"/>
    <col min="14341" max="14341" width="35.140625" style="11" customWidth="1"/>
    <col min="14342" max="14342" width="13.5703125" style="11" customWidth="1"/>
    <col min="14343" max="14343" width="17.7109375" style="11" customWidth="1"/>
    <col min="14344" max="14345" width="19" style="11" customWidth="1"/>
    <col min="14346" max="14346" width="13.85546875" style="11" customWidth="1"/>
    <col min="14347" max="14347" width="22" style="11" customWidth="1"/>
    <col min="14348" max="14348" width="24.42578125" style="11" customWidth="1"/>
    <col min="14349" max="14349" width="28.28515625" style="11" customWidth="1"/>
    <col min="14350" max="14592" width="9.140625" style="11"/>
    <col min="14593" max="14593" width="6.5703125" style="11" customWidth="1"/>
    <col min="14594" max="14594" width="12.85546875" style="11" customWidth="1"/>
    <col min="14595" max="14595" width="13.7109375" style="11" customWidth="1"/>
    <col min="14596" max="14596" width="25.7109375" style="11" customWidth="1"/>
    <col min="14597" max="14597" width="35.140625" style="11" customWidth="1"/>
    <col min="14598" max="14598" width="13.5703125" style="11" customWidth="1"/>
    <col min="14599" max="14599" width="17.7109375" style="11" customWidth="1"/>
    <col min="14600" max="14601" width="19" style="11" customWidth="1"/>
    <col min="14602" max="14602" width="13.85546875" style="11" customWidth="1"/>
    <col min="14603" max="14603" width="22" style="11" customWidth="1"/>
    <col min="14604" max="14604" width="24.42578125" style="11" customWidth="1"/>
    <col min="14605" max="14605" width="28.28515625" style="11" customWidth="1"/>
    <col min="14606" max="14848" width="9.140625" style="11"/>
    <col min="14849" max="14849" width="6.5703125" style="11" customWidth="1"/>
    <col min="14850" max="14850" width="12.85546875" style="11" customWidth="1"/>
    <col min="14851" max="14851" width="13.7109375" style="11" customWidth="1"/>
    <col min="14852" max="14852" width="25.7109375" style="11" customWidth="1"/>
    <col min="14853" max="14853" width="35.140625" style="11" customWidth="1"/>
    <col min="14854" max="14854" width="13.5703125" style="11" customWidth="1"/>
    <col min="14855" max="14855" width="17.7109375" style="11" customWidth="1"/>
    <col min="14856" max="14857" width="19" style="11" customWidth="1"/>
    <col min="14858" max="14858" width="13.85546875" style="11" customWidth="1"/>
    <col min="14859" max="14859" width="22" style="11" customWidth="1"/>
    <col min="14860" max="14860" width="24.42578125" style="11" customWidth="1"/>
    <col min="14861" max="14861" width="28.28515625" style="11" customWidth="1"/>
    <col min="14862" max="15104" width="9.140625" style="11"/>
    <col min="15105" max="15105" width="6.5703125" style="11" customWidth="1"/>
    <col min="15106" max="15106" width="12.85546875" style="11" customWidth="1"/>
    <col min="15107" max="15107" width="13.7109375" style="11" customWidth="1"/>
    <col min="15108" max="15108" width="25.7109375" style="11" customWidth="1"/>
    <col min="15109" max="15109" width="35.140625" style="11" customWidth="1"/>
    <col min="15110" max="15110" width="13.5703125" style="11" customWidth="1"/>
    <col min="15111" max="15111" width="17.7109375" style="11" customWidth="1"/>
    <col min="15112" max="15113" width="19" style="11" customWidth="1"/>
    <col min="15114" max="15114" width="13.85546875" style="11" customWidth="1"/>
    <col min="15115" max="15115" width="22" style="11" customWidth="1"/>
    <col min="15116" max="15116" width="24.42578125" style="11" customWidth="1"/>
    <col min="15117" max="15117" width="28.28515625" style="11" customWidth="1"/>
    <col min="15118" max="15360" width="9.140625" style="11"/>
    <col min="15361" max="15361" width="6.5703125" style="11" customWidth="1"/>
    <col min="15362" max="15362" width="12.85546875" style="11" customWidth="1"/>
    <col min="15363" max="15363" width="13.7109375" style="11" customWidth="1"/>
    <col min="15364" max="15364" width="25.7109375" style="11" customWidth="1"/>
    <col min="15365" max="15365" width="35.140625" style="11" customWidth="1"/>
    <col min="15366" max="15366" width="13.5703125" style="11" customWidth="1"/>
    <col min="15367" max="15367" width="17.7109375" style="11" customWidth="1"/>
    <col min="15368" max="15369" width="19" style="11" customWidth="1"/>
    <col min="15370" max="15370" width="13.85546875" style="11" customWidth="1"/>
    <col min="15371" max="15371" width="22" style="11" customWidth="1"/>
    <col min="15372" max="15372" width="24.42578125" style="11" customWidth="1"/>
    <col min="15373" max="15373" width="28.28515625" style="11" customWidth="1"/>
    <col min="15374" max="15616" width="9.140625" style="11"/>
    <col min="15617" max="15617" width="6.5703125" style="11" customWidth="1"/>
    <col min="15618" max="15618" width="12.85546875" style="11" customWidth="1"/>
    <col min="15619" max="15619" width="13.7109375" style="11" customWidth="1"/>
    <col min="15620" max="15620" width="25.7109375" style="11" customWidth="1"/>
    <col min="15621" max="15621" width="35.140625" style="11" customWidth="1"/>
    <col min="15622" max="15622" width="13.5703125" style="11" customWidth="1"/>
    <col min="15623" max="15623" width="17.7109375" style="11" customWidth="1"/>
    <col min="15624" max="15625" width="19" style="11" customWidth="1"/>
    <col min="15626" max="15626" width="13.85546875" style="11" customWidth="1"/>
    <col min="15627" max="15627" width="22" style="11" customWidth="1"/>
    <col min="15628" max="15628" width="24.42578125" style="11" customWidth="1"/>
    <col min="15629" max="15629" width="28.28515625" style="11" customWidth="1"/>
    <col min="15630" max="15872" width="9.140625" style="11"/>
    <col min="15873" max="15873" width="6.5703125" style="11" customWidth="1"/>
    <col min="15874" max="15874" width="12.85546875" style="11" customWidth="1"/>
    <col min="15875" max="15875" width="13.7109375" style="11" customWidth="1"/>
    <col min="15876" max="15876" width="25.7109375" style="11" customWidth="1"/>
    <col min="15877" max="15877" width="35.140625" style="11" customWidth="1"/>
    <col min="15878" max="15878" width="13.5703125" style="11" customWidth="1"/>
    <col min="15879" max="15879" width="17.7109375" style="11" customWidth="1"/>
    <col min="15880" max="15881" width="19" style="11" customWidth="1"/>
    <col min="15882" max="15882" width="13.85546875" style="11" customWidth="1"/>
    <col min="15883" max="15883" width="22" style="11" customWidth="1"/>
    <col min="15884" max="15884" width="24.42578125" style="11" customWidth="1"/>
    <col min="15885" max="15885" width="28.28515625" style="11" customWidth="1"/>
    <col min="15886" max="16128" width="9.140625" style="11"/>
    <col min="16129" max="16129" width="6.5703125" style="11" customWidth="1"/>
    <col min="16130" max="16130" width="12.85546875" style="11" customWidth="1"/>
    <col min="16131" max="16131" width="13.7109375" style="11" customWidth="1"/>
    <col min="16132" max="16132" width="25.7109375" style="11" customWidth="1"/>
    <col min="16133" max="16133" width="35.140625" style="11" customWidth="1"/>
    <col min="16134" max="16134" width="13.5703125" style="11" customWidth="1"/>
    <col min="16135" max="16135" width="17.7109375" style="11" customWidth="1"/>
    <col min="16136" max="16137" width="19" style="11" customWidth="1"/>
    <col min="16138" max="16138" width="13.85546875" style="11" customWidth="1"/>
    <col min="16139" max="16139" width="22" style="11" customWidth="1"/>
    <col min="16140" max="16140" width="24.42578125" style="11" customWidth="1"/>
    <col min="16141" max="16141" width="28.28515625" style="11" customWidth="1"/>
    <col min="16142" max="16384" width="9.140625" style="11"/>
  </cols>
  <sheetData>
    <row r="2" spans="1:7">
      <c r="A2" s="3" t="s">
        <v>14</v>
      </c>
      <c r="B2" s="3"/>
      <c r="C2" s="3"/>
      <c r="D2" s="3"/>
    </row>
    <row r="3" spans="1:7" ht="22.5" customHeight="1">
      <c r="A3" s="3" t="s">
        <v>15</v>
      </c>
      <c r="B3" s="3"/>
      <c r="C3" s="3"/>
      <c r="D3" s="3"/>
    </row>
    <row r="4" spans="1:7" ht="21.75" customHeight="1">
      <c r="A4" s="3" t="s">
        <v>23</v>
      </c>
      <c r="B4" s="3"/>
      <c r="C4" s="3"/>
      <c r="D4" s="3"/>
    </row>
    <row r="5" spans="1:7" s="30" customFormat="1" ht="24" customHeight="1" thickBot="1">
      <c r="A5" s="29"/>
      <c r="B5" s="29"/>
      <c r="C5" s="29"/>
      <c r="D5" s="3" t="s">
        <v>44</v>
      </c>
      <c r="E5" s="117"/>
      <c r="F5" s="2"/>
    </row>
    <row r="6" spans="1:7" s="143" customFormat="1" ht="82.5">
      <c r="A6" s="140" t="s">
        <v>24</v>
      </c>
      <c r="B6" s="141" t="s">
        <v>25</v>
      </c>
      <c r="C6" s="137" t="s">
        <v>26</v>
      </c>
      <c r="D6" s="137" t="s">
        <v>16</v>
      </c>
      <c r="E6" s="137" t="s">
        <v>27</v>
      </c>
      <c r="F6" s="142" t="s">
        <v>29</v>
      </c>
    </row>
    <row r="7" spans="1:7" s="2" customFormat="1" ht="24.75" customHeight="1">
      <c r="A7" s="119">
        <v>1</v>
      </c>
      <c r="B7" s="164">
        <v>43192</v>
      </c>
      <c r="C7" s="121">
        <v>253</v>
      </c>
      <c r="D7" s="163" t="s">
        <v>77</v>
      </c>
      <c r="E7" s="109" t="s">
        <v>219</v>
      </c>
      <c r="F7" s="120">
        <v>268</v>
      </c>
      <c r="G7" s="134"/>
    </row>
    <row r="8" spans="1:7" s="2" customFormat="1" ht="29.25" customHeight="1">
      <c r="A8" s="119">
        <f>1+A7</f>
        <v>2</v>
      </c>
      <c r="B8" s="164">
        <v>43192</v>
      </c>
      <c r="C8" s="121">
        <v>252</v>
      </c>
      <c r="D8" s="163" t="s">
        <v>78</v>
      </c>
      <c r="E8" s="109" t="s">
        <v>79</v>
      </c>
      <c r="F8" s="120">
        <f>500-198.8</f>
        <v>301.2</v>
      </c>
      <c r="G8" s="134"/>
    </row>
    <row r="9" spans="1:7" s="2" customFormat="1" ht="49.5">
      <c r="A9" s="119">
        <f t="shared" ref="A9:A72" si="0">1+A8</f>
        <v>3</v>
      </c>
      <c r="B9" s="164">
        <v>43192</v>
      </c>
      <c r="C9" s="121">
        <v>754</v>
      </c>
      <c r="D9" s="163" t="s">
        <v>80</v>
      </c>
      <c r="E9" s="109" t="s">
        <v>211</v>
      </c>
      <c r="F9" s="120">
        <v>1881.43</v>
      </c>
      <c r="G9" s="134"/>
    </row>
    <row r="10" spans="1:7" s="2" customFormat="1" ht="33">
      <c r="A10" s="119">
        <f t="shared" si="0"/>
        <v>4</v>
      </c>
      <c r="B10" s="164">
        <v>43192</v>
      </c>
      <c r="C10" s="121">
        <v>254</v>
      </c>
      <c r="D10" s="163" t="s">
        <v>81</v>
      </c>
      <c r="E10" s="109" t="s">
        <v>82</v>
      </c>
      <c r="F10" s="120">
        <f>2000-950.42</f>
        <v>1049.58</v>
      </c>
      <c r="G10" s="134"/>
    </row>
    <row r="11" spans="1:7" s="2" customFormat="1" ht="18.75" customHeight="1">
      <c r="A11" s="119">
        <f t="shared" si="0"/>
        <v>5</v>
      </c>
      <c r="B11" s="164">
        <v>43193</v>
      </c>
      <c r="C11" s="121">
        <v>257</v>
      </c>
      <c r="D11" s="163" t="s">
        <v>83</v>
      </c>
      <c r="E11" s="109" t="s">
        <v>212</v>
      </c>
      <c r="F11" s="120">
        <v>500</v>
      </c>
      <c r="G11" s="134"/>
    </row>
    <row r="12" spans="1:7" s="2" customFormat="1" ht="66">
      <c r="A12" s="119">
        <f t="shared" si="0"/>
        <v>6</v>
      </c>
      <c r="B12" s="164">
        <v>43193</v>
      </c>
      <c r="C12" s="121">
        <v>834</v>
      </c>
      <c r="D12" s="163" t="s">
        <v>84</v>
      </c>
      <c r="E12" s="109" t="s">
        <v>213</v>
      </c>
      <c r="F12" s="120">
        <v>1257.93</v>
      </c>
      <c r="G12" s="134"/>
    </row>
    <row r="13" spans="1:7" s="2" customFormat="1" ht="49.5">
      <c r="A13" s="119">
        <f t="shared" si="0"/>
        <v>7</v>
      </c>
      <c r="B13" s="164">
        <v>43193</v>
      </c>
      <c r="C13" s="121">
        <v>835</v>
      </c>
      <c r="D13" s="163" t="s">
        <v>77</v>
      </c>
      <c r="E13" s="109" t="s">
        <v>291</v>
      </c>
      <c r="F13" s="120">
        <v>3300</v>
      </c>
      <c r="G13" s="134"/>
    </row>
    <row r="14" spans="1:7" s="2" customFormat="1" ht="82.5">
      <c r="A14" s="119">
        <f t="shared" si="0"/>
        <v>8</v>
      </c>
      <c r="B14" s="164">
        <v>43193</v>
      </c>
      <c r="C14" s="121">
        <v>44</v>
      </c>
      <c r="D14" s="163" t="s">
        <v>41</v>
      </c>
      <c r="E14" s="109" t="s">
        <v>85</v>
      </c>
      <c r="F14" s="120">
        <v>3801.43</v>
      </c>
      <c r="G14" s="134"/>
    </row>
    <row r="15" spans="1:7" s="2" customFormat="1" ht="49.5">
      <c r="A15" s="119">
        <f t="shared" si="0"/>
        <v>9</v>
      </c>
      <c r="B15" s="164">
        <v>43193</v>
      </c>
      <c r="C15" s="121">
        <v>45</v>
      </c>
      <c r="D15" s="163" t="s">
        <v>41</v>
      </c>
      <c r="E15" s="109" t="s">
        <v>292</v>
      </c>
      <c r="F15" s="120">
        <v>5175.13</v>
      </c>
      <c r="G15" s="134"/>
    </row>
    <row r="16" spans="1:7" s="2" customFormat="1" ht="66">
      <c r="A16" s="119">
        <f t="shared" si="0"/>
        <v>10</v>
      </c>
      <c r="B16" s="164">
        <v>43194</v>
      </c>
      <c r="C16" s="121">
        <v>847</v>
      </c>
      <c r="D16" s="163" t="s">
        <v>77</v>
      </c>
      <c r="E16" s="109" t="s">
        <v>215</v>
      </c>
      <c r="F16" s="120">
        <v>2097.7199999999998</v>
      </c>
      <c r="G16" s="134"/>
    </row>
    <row r="17" spans="1:7" s="2" customFormat="1" ht="33">
      <c r="A17" s="119">
        <f t="shared" si="0"/>
        <v>11</v>
      </c>
      <c r="B17" s="164">
        <v>43201</v>
      </c>
      <c r="C17" s="121">
        <v>853</v>
      </c>
      <c r="D17" s="163" t="s">
        <v>86</v>
      </c>
      <c r="E17" s="109" t="s">
        <v>216</v>
      </c>
      <c r="F17" s="120">
        <v>50</v>
      </c>
      <c r="G17" s="134"/>
    </row>
    <row r="18" spans="1:7" s="2" customFormat="1" ht="33">
      <c r="A18" s="119">
        <f t="shared" si="0"/>
        <v>12</v>
      </c>
      <c r="B18" s="164">
        <v>43201</v>
      </c>
      <c r="C18" s="121">
        <v>850</v>
      </c>
      <c r="D18" s="163" t="s">
        <v>87</v>
      </c>
      <c r="E18" s="109" t="s">
        <v>88</v>
      </c>
      <c r="F18" s="120">
        <v>149</v>
      </c>
      <c r="G18" s="134"/>
    </row>
    <row r="19" spans="1:7" s="2" customFormat="1" ht="33">
      <c r="A19" s="119">
        <f t="shared" si="0"/>
        <v>13</v>
      </c>
      <c r="B19" s="164">
        <v>43201</v>
      </c>
      <c r="C19" s="121">
        <v>856</v>
      </c>
      <c r="D19" s="163" t="s">
        <v>84</v>
      </c>
      <c r="E19" s="109" t="s">
        <v>214</v>
      </c>
      <c r="F19" s="120">
        <v>150</v>
      </c>
      <c r="G19" s="134"/>
    </row>
    <row r="20" spans="1:7" s="2" customFormat="1" ht="21" customHeight="1">
      <c r="A20" s="119">
        <f t="shared" si="0"/>
        <v>14</v>
      </c>
      <c r="B20" s="164">
        <v>43201</v>
      </c>
      <c r="C20" s="121">
        <v>288</v>
      </c>
      <c r="D20" s="163" t="s">
        <v>77</v>
      </c>
      <c r="E20" s="109" t="s">
        <v>217</v>
      </c>
      <c r="F20" s="120">
        <f>200-0.41</f>
        <v>199.59</v>
      </c>
      <c r="G20" s="134"/>
    </row>
    <row r="21" spans="1:7" s="2" customFormat="1" ht="49.5">
      <c r="A21" s="119">
        <f t="shared" si="0"/>
        <v>15</v>
      </c>
      <c r="B21" s="164">
        <v>43201</v>
      </c>
      <c r="C21" s="121">
        <v>851</v>
      </c>
      <c r="D21" s="163" t="s">
        <v>89</v>
      </c>
      <c r="E21" s="109" t="s">
        <v>293</v>
      </c>
      <c r="F21" s="120">
        <v>1187.54</v>
      </c>
      <c r="G21" s="134"/>
    </row>
    <row r="22" spans="1:7" s="2" customFormat="1" ht="49.5">
      <c r="A22" s="119">
        <f t="shared" si="0"/>
        <v>16</v>
      </c>
      <c r="B22" s="164">
        <v>43201</v>
      </c>
      <c r="C22" s="121">
        <v>755</v>
      </c>
      <c r="D22" s="163" t="s">
        <v>90</v>
      </c>
      <c r="E22" s="109" t="s">
        <v>294</v>
      </c>
      <c r="F22" s="120">
        <v>1529</v>
      </c>
      <c r="G22" s="134"/>
    </row>
    <row r="23" spans="1:7" s="2" customFormat="1" ht="66">
      <c r="A23" s="119">
        <f t="shared" si="0"/>
        <v>17</v>
      </c>
      <c r="B23" s="164">
        <v>43201</v>
      </c>
      <c r="C23" s="121">
        <v>857</v>
      </c>
      <c r="D23" s="163" t="s">
        <v>91</v>
      </c>
      <c r="E23" s="109" t="s">
        <v>220</v>
      </c>
      <c r="F23" s="120">
        <v>1765</v>
      </c>
      <c r="G23" s="134"/>
    </row>
    <row r="24" spans="1:7" s="2" customFormat="1" ht="49.5">
      <c r="A24" s="119">
        <f t="shared" si="0"/>
        <v>18</v>
      </c>
      <c r="B24" s="164">
        <v>43201</v>
      </c>
      <c r="C24" s="121">
        <v>717</v>
      </c>
      <c r="D24" s="163" t="s">
        <v>92</v>
      </c>
      <c r="E24" s="109" t="s">
        <v>295</v>
      </c>
      <c r="F24" s="120">
        <v>6745.56</v>
      </c>
      <c r="G24" s="134"/>
    </row>
    <row r="25" spans="1:7" s="2" customFormat="1" ht="66">
      <c r="A25" s="119">
        <f t="shared" si="0"/>
        <v>19</v>
      </c>
      <c r="B25" s="164">
        <v>43201</v>
      </c>
      <c r="C25" s="121">
        <v>852</v>
      </c>
      <c r="D25" s="163" t="s">
        <v>93</v>
      </c>
      <c r="E25" s="109" t="s">
        <v>296</v>
      </c>
      <c r="F25" s="120">
        <v>9665.2800000000007</v>
      </c>
      <c r="G25" s="134"/>
    </row>
    <row r="26" spans="1:7" s="2" customFormat="1" ht="66">
      <c r="A26" s="119">
        <f t="shared" si="0"/>
        <v>20</v>
      </c>
      <c r="B26" s="164">
        <v>43201</v>
      </c>
      <c r="C26" s="121">
        <v>718</v>
      </c>
      <c r="D26" s="163" t="s">
        <v>94</v>
      </c>
      <c r="E26" s="109" t="s">
        <v>95</v>
      </c>
      <c r="F26" s="120">
        <v>10512.67</v>
      </c>
      <c r="G26" s="134"/>
    </row>
    <row r="27" spans="1:7" s="136" customFormat="1" ht="33">
      <c r="A27" s="119">
        <f t="shared" si="0"/>
        <v>21</v>
      </c>
      <c r="B27" s="164">
        <v>43202</v>
      </c>
      <c r="C27" s="121">
        <v>859</v>
      </c>
      <c r="D27" s="163" t="s">
        <v>96</v>
      </c>
      <c r="E27" s="109" t="s">
        <v>97</v>
      </c>
      <c r="F27" s="120">
        <v>120</v>
      </c>
      <c r="G27" s="135"/>
    </row>
    <row r="28" spans="1:7" s="2" customFormat="1" ht="49.5">
      <c r="A28" s="119">
        <f t="shared" si="0"/>
        <v>22</v>
      </c>
      <c r="B28" s="164">
        <v>43202</v>
      </c>
      <c r="C28" s="121">
        <v>863</v>
      </c>
      <c r="D28" s="163" t="s">
        <v>77</v>
      </c>
      <c r="E28" s="109" t="s">
        <v>297</v>
      </c>
      <c r="F28" s="120">
        <v>737.5</v>
      </c>
      <c r="G28" s="134"/>
    </row>
    <row r="29" spans="1:7" s="2" customFormat="1" ht="49.5">
      <c r="A29" s="119">
        <f t="shared" si="0"/>
        <v>23</v>
      </c>
      <c r="B29" s="164">
        <v>43202</v>
      </c>
      <c r="C29" s="121">
        <v>865</v>
      </c>
      <c r="D29" s="163" t="s">
        <v>77</v>
      </c>
      <c r="E29" s="109" t="s">
        <v>297</v>
      </c>
      <c r="F29" s="120">
        <v>737.5</v>
      </c>
      <c r="G29" s="134"/>
    </row>
    <row r="30" spans="1:7" s="2" customFormat="1" ht="33">
      <c r="A30" s="119">
        <f t="shared" si="0"/>
        <v>24</v>
      </c>
      <c r="B30" s="164">
        <v>43202</v>
      </c>
      <c r="C30" s="121">
        <v>860</v>
      </c>
      <c r="D30" s="163" t="s">
        <v>77</v>
      </c>
      <c r="E30" s="109" t="s">
        <v>298</v>
      </c>
      <c r="F30" s="120">
        <f>1320-283.13</f>
        <v>1036.8699999999999</v>
      </c>
      <c r="G30" s="134"/>
    </row>
    <row r="31" spans="1:7" s="2" customFormat="1" ht="66">
      <c r="A31" s="119">
        <f t="shared" si="0"/>
        <v>25</v>
      </c>
      <c r="B31" s="164">
        <v>43202</v>
      </c>
      <c r="C31" s="121">
        <v>719</v>
      </c>
      <c r="D31" s="163" t="s">
        <v>98</v>
      </c>
      <c r="E31" s="109" t="s">
        <v>99</v>
      </c>
      <c r="F31" s="120">
        <v>3196.59</v>
      </c>
      <c r="G31" s="134"/>
    </row>
    <row r="32" spans="1:7" s="2" customFormat="1" ht="33">
      <c r="A32" s="119">
        <f t="shared" si="0"/>
        <v>26</v>
      </c>
      <c r="B32" s="164">
        <v>43203</v>
      </c>
      <c r="C32" s="121">
        <v>868</v>
      </c>
      <c r="D32" s="163" t="s">
        <v>100</v>
      </c>
      <c r="E32" s="109" t="s">
        <v>299</v>
      </c>
      <c r="F32" s="120">
        <v>52</v>
      </c>
      <c r="G32" s="134"/>
    </row>
    <row r="33" spans="1:7" s="2" customFormat="1" ht="33">
      <c r="A33" s="119">
        <f t="shared" si="0"/>
        <v>27</v>
      </c>
      <c r="B33" s="164">
        <v>43203</v>
      </c>
      <c r="C33" s="121">
        <v>874</v>
      </c>
      <c r="D33" s="163" t="s">
        <v>101</v>
      </c>
      <c r="E33" s="109" t="s">
        <v>102</v>
      </c>
      <c r="F33" s="120">
        <v>66.510000000000005</v>
      </c>
      <c r="G33" s="134"/>
    </row>
    <row r="34" spans="1:7" s="2" customFormat="1" ht="33">
      <c r="A34" s="119">
        <f t="shared" si="0"/>
        <v>28</v>
      </c>
      <c r="B34" s="164">
        <v>43203</v>
      </c>
      <c r="C34" s="121">
        <v>870</v>
      </c>
      <c r="D34" s="163" t="s">
        <v>100</v>
      </c>
      <c r="E34" s="109" t="s">
        <v>103</v>
      </c>
      <c r="F34" s="120">
        <v>78</v>
      </c>
      <c r="G34" s="134"/>
    </row>
    <row r="35" spans="1:7" s="2" customFormat="1" ht="49.5">
      <c r="A35" s="119">
        <f t="shared" si="0"/>
        <v>29</v>
      </c>
      <c r="B35" s="164">
        <v>43203</v>
      </c>
      <c r="C35" s="121">
        <v>878</v>
      </c>
      <c r="D35" s="163" t="s">
        <v>104</v>
      </c>
      <c r="E35" s="109" t="s">
        <v>105</v>
      </c>
      <c r="F35" s="120">
        <v>100.68</v>
      </c>
      <c r="G35" s="134"/>
    </row>
    <row r="36" spans="1:7" s="2" customFormat="1" ht="49.5">
      <c r="A36" s="119">
        <f t="shared" si="0"/>
        <v>30</v>
      </c>
      <c r="B36" s="164">
        <v>43203</v>
      </c>
      <c r="C36" s="121">
        <v>881</v>
      </c>
      <c r="D36" s="163" t="s">
        <v>106</v>
      </c>
      <c r="E36" s="109" t="s">
        <v>107</v>
      </c>
      <c r="F36" s="120">
        <v>166.51</v>
      </c>
      <c r="G36" s="134"/>
    </row>
    <row r="37" spans="1:7" s="2" customFormat="1" ht="33">
      <c r="A37" s="119">
        <f t="shared" si="0"/>
        <v>31</v>
      </c>
      <c r="B37" s="164">
        <v>43203</v>
      </c>
      <c r="C37" s="121">
        <v>300</v>
      </c>
      <c r="D37" s="163" t="s">
        <v>77</v>
      </c>
      <c r="E37" s="109" t="s">
        <v>221</v>
      </c>
      <c r="F37" s="120">
        <f>800-62.5</f>
        <v>737.5</v>
      </c>
      <c r="G37" s="134"/>
    </row>
    <row r="38" spans="1:7" s="2" customFormat="1" ht="33">
      <c r="A38" s="119">
        <f t="shared" si="0"/>
        <v>32</v>
      </c>
      <c r="B38" s="164">
        <v>43203</v>
      </c>
      <c r="C38" s="121">
        <v>303</v>
      </c>
      <c r="D38" s="163" t="s">
        <v>77</v>
      </c>
      <c r="E38" s="109" t="s">
        <v>221</v>
      </c>
      <c r="F38" s="120">
        <f>800-62.5</f>
        <v>737.5</v>
      </c>
      <c r="G38" s="134"/>
    </row>
    <row r="39" spans="1:7" s="2" customFormat="1" ht="33">
      <c r="A39" s="119">
        <f t="shared" si="0"/>
        <v>33</v>
      </c>
      <c r="B39" s="164">
        <v>43203</v>
      </c>
      <c r="C39" s="121">
        <v>305</v>
      </c>
      <c r="D39" s="163" t="s">
        <v>77</v>
      </c>
      <c r="E39" s="109" t="s">
        <v>221</v>
      </c>
      <c r="F39" s="120">
        <f>800-11.8</f>
        <v>788.2</v>
      </c>
      <c r="G39" s="134"/>
    </row>
    <row r="40" spans="1:7" s="2" customFormat="1" ht="33">
      <c r="A40" s="119">
        <f t="shared" si="0"/>
        <v>34</v>
      </c>
      <c r="B40" s="164">
        <v>43203</v>
      </c>
      <c r="C40" s="121">
        <v>307</v>
      </c>
      <c r="D40" s="163" t="s">
        <v>77</v>
      </c>
      <c r="E40" s="109" t="s">
        <v>221</v>
      </c>
      <c r="F40" s="120">
        <f>800-62.5</f>
        <v>737.5</v>
      </c>
      <c r="G40" s="134"/>
    </row>
    <row r="41" spans="1:7" s="2" customFormat="1" ht="33">
      <c r="A41" s="119">
        <f t="shared" si="0"/>
        <v>35</v>
      </c>
      <c r="B41" s="164">
        <v>43203</v>
      </c>
      <c r="C41" s="121">
        <v>882</v>
      </c>
      <c r="D41" s="163" t="s">
        <v>108</v>
      </c>
      <c r="E41" s="109" t="s">
        <v>109</v>
      </c>
      <c r="F41" s="120">
        <v>904</v>
      </c>
      <c r="G41" s="134"/>
    </row>
    <row r="42" spans="1:7" s="2" customFormat="1" ht="49.5">
      <c r="A42" s="119">
        <f t="shared" si="0"/>
        <v>36</v>
      </c>
      <c r="B42" s="164">
        <v>43203</v>
      </c>
      <c r="C42" s="121">
        <v>873</v>
      </c>
      <c r="D42" s="163" t="s">
        <v>110</v>
      </c>
      <c r="E42" s="109" t="s">
        <v>111</v>
      </c>
      <c r="F42" s="120">
        <v>1062.6199999999999</v>
      </c>
      <c r="G42" s="134"/>
    </row>
    <row r="43" spans="1:7" s="2" customFormat="1" ht="33">
      <c r="A43" s="119">
        <f t="shared" si="0"/>
        <v>37</v>
      </c>
      <c r="B43" s="164">
        <v>43203</v>
      </c>
      <c r="C43" s="121">
        <v>867</v>
      </c>
      <c r="D43" s="163" t="s">
        <v>110</v>
      </c>
      <c r="E43" s="109" t="s">
        <v>112</v>
      </c>
      <c r="F43" s="120">
        <v>1860.34</v>
      </c>
      <c r="G43" s="134"/>
    </row>
    <row r="44" spans="1:7" s="2" customFormat="1" ht="49.5">
      <c r="A44" s="119">
        <f t="shared" si="0"/>
        <v>38</v>
      </c>
      <c r="B44" s="164">
        <v>43203</v>
      </c>
      <c r="C44" s="121">
        <v>879</v>
      </c>
      <c r="D44" s="163" t="s">
        <v>113</v>
      </c>
      <c r="E44" s="109" t="s">
        <v>114</v>
      </c>
      <c r="F44" s="120">
        <v>2114.2800000000002</v>
      </c>
      <c r="G44" s="134"/>
    </row>
    <row r="45" spans="1:7" s="2" customFormat="1" ht="33">
      <c r="A45" s="119">
        <f t="shared" si="0"/>
        <v>39</v>
      </c>
      <c r="B45" s="164">
        <v>43203</v>
      </c>
      <c r="C45" s="121">
        <v>869</v>
      </c>
      <c r="D45" s="163" t="s">
        <v>115</v>
      </c>
      <c r="E45" s="109" t="s">
        <v>116</v>
      </c>
      <c r="F45" s="120">
        <v>5074.66</v>
      </c>
      <c r="G45" s="134"/>
    </row>
    <row r="46" spans="1:7" s="2" customFormat="1" ht="49.5">
      <c r="A46" s="119">
        <f t="shared" si="0"/>
        <v>40</v>
      </c>
      <c r="B46" s="164">
        <v>43203</v>
      </c>
      <c r="C46" s="121">
        <v>880</v>
      </c>
      <c r="D46" s="163" t="s">
        <v>117</v>
      </c>
      <c r="E46" s="109" t="s">
        <v>118</v>
      </c>
      <c r="F46" s="120">
        <v>5168.24</v>
      </c>
      <c r="G46" s="134"/>
    </row>
    <row r="47" spans="1:7" s="2" customFormat="1" ht="49.5">
      <c r="A47" s="119">
        <f t="shared" si="0"/>
        <v>41</v>
      </c>
      <c r="B47" s="164">
        <v>43203</v>
      </c>
      <c r="C47" s="121">
        <v>877</v>
      </c>
      <c r="D47" s="163" t="s">
        <v>119</v>
      </c>
      <c r="E47" s="109" t="s">
        <v>120</v>
      </c>
      <c r="F47" s="120">
        <v>7785.92</v>
      </c>
      <c r="G47" s="134"/>
    </row>
    <row r="48" spans="1:7" s="2" customFormat="1" ht="66">
      <c r="A48" s="119">
        <f t="shared" si="0"/>
        <v>42</v>
      </c>
      <c r="B48" s="164">
        <v>43203</v>
      </c>
      <c r="C48" s="121">
        <v>876</v>
      </c>
      <c r="D48" s="163" t="s">
        <v>121</v>
      </c>
      <c r="E48" s="109" t="s">
        <v>122</v>
      </c>
      <c r="F48" s="120">
        <v>9410.2000000000007</v>
      </c>
      <c r="G48" s="134"/>
    </row>
    <row r="49" spans="1:7" s="2" customFormat="1" ht="49.5">
      <c r="A49" s="119">
        <f t="shared" si="0"/>
        <v>43</v>
      </c>
      <c r="B49" s="164">
        <v>43203</v>
      </c>
      <c r="C49" s="121">
        <v>883</v>
      </c>
      <c r="D49" s="163" t="s">
        <v>123</v>
      </c>
      <c r="E49" s="109" t="s">
        <v>124</v>
      </c>
      <c r="F49" s="120">
        <v>12207.45</v>
      </c>
      <c r="G49" s="134"/>
    </row>
    <row r="50" spans="1:7" s="2" customFormat="1" ht="33">
      <c r="A50" s="119">
        <f t="shared" si="0"/>
        <v>44</v>
      </c>
      <c r="B50" s="164">
        <v>43203</v>
      </c>
      <c r="C50" s="121">
        <v>872</v>
      </c>
      <c r="D50" s="163" t="s">
        <v>125</v>
      </c>
      <c r="E50" s="109" t="s">
        <v>126</v>
      </c>
      <c r="F50" s="120">
        <f>29169.2</f>
        <v>29169.200000000001</v>
      </c>
      <c r="G50" s="134"/>
    </row>
    <row r="51" spans="1:7" s="2" customFormat="1" ht="33">
      <c r="A51" s="119">
        <f t="shared" si="0"/>
        <v>45</v>
      </c>
      <c r="B51" s="164">
        <v>43203</v>
      </c>
      <c r="C51" s="121">
        <v>871</v>
      </c>
      <c r="D51" s="163" t="s">
        <v>127</v>
      </c>
      <c r="E51" s="109" t="s">
        <v>300</v>
      </c>
      <c r="F51" s="120">
        <v>59419.08</v>
      </c>
      <c r="G51" s="134"/>
    </row>
    <row r="52" spans="1:7" s="2" customFormat="1" ht="33">
      <c r="A52" s="119">
        <f t="shared" si="0"/>
        <v>46</v>
      </c>
      <c r="B52" s="164">
        <v>43207</v>
      </c>
      <c r="C52" s="121">
        <v>853</v>
      </c>
      <c r="D52" s="163" t="s">
        <v>128</v>
      </c>
      <c r="E52" s="109" t="s">
        <v>301</v>
      </c>
      <c r="F52" s="120">
        <v>50</v>
      </c>
      <c r="G52" s="134"/>
    </row>
    <row r="53" spans="1:7" s="2" customFormat="1" ht="25.5" customHeight="1">
      <c r="A53" s="119">
        <f t="shared" si="0"/>
        <v>47</v>
      </c>
      <c r="B53" s="164">
        <v>43207</v>
      </c>
      <c r="C53" s="121">
        <v>332</v>
      </c>
      <c r="D53" s="163" t="s">
        <v>129</v>
      </c>
      <c r="E53" s="109" t="s">
        <v>130</v>
      </c>
      <c r="F53" s="120">
        <v>100</v>
      </c>
      <c r="G53" s="134"/>
    </row>
    <row r="54" spans="1:7" s="2" customFormat="1" ht="28.5" customHeight="1">
      <c r="A54" s="119">
        <f t="shared" si="0"/>
        <v>48</v>
      </c>
      <c r="B54" s="164">
        <v>43207</v>
      </c>
      <c r="C54" s="121">
        <v>333</v>
      </c>
      <c r="D54" s="163" t="s">
        <v>77</v>
      </c>
      <c r="E54" s="109" t="s">
        <v>131</v>
      </c>
      <c r="F54" s="120">
        <v>112.5</v>
      </c>
      <c r="G54" s="134"/>
    </row>
    <row r="55" spans="1:7" s="2" customFormat="1" ht="66">
      <c r="A55" s="119">
        <f t="shared" si="0"/>
        <v>49</v>
      </c>
      <c r="B55" s="164">
        <v>43207</v>
      </c>
      <c r="C55" s="121">
        <v>891</v>
      </c>
      <c r="D55" s="163" t="s">
        <v>132</v>
      </c>
      <c r="E55" s="109" t="s">
        <v>133</v>
      </c>
      <c r="F55" s="120">
        <v>1070.8800000000001</v>
      </c>
      <c r="G55" s="134"/>
    </row>
    <row r="56" spans="1:7" s="2" customFormat="1" ht="49.5">
      <c r="A56" s="119">
        <f t="shared" si="0"/>
        <v>50</v>
      </c>
      <c r="B56" s="164">
        <v>43207</v>
      </c>
      <c r="C56" s="121">
        <v>893</v>
      </c>
      <c r="D56" s="163" t="s">
        <v>134</v>
      </c>
      <c r="E56" s="109" t="s">
        <v>222</v>
      </c>
      <c r="F56" s="120">
        <v>5777.69</v>
      </c>
      <c r="G56" s="134"/>
    </row>
    <row r="57" spans="1:7" s="2" customFormat="1" ht="66">
      <c r="A57" s="119">
        <f t="shared" si="0"/>
        <v>51</v>
      </c>
      <c r="B57" s="164">
        <v>43207</v>
      </c>
      <c r="C57" s="121">
        <v>894</v>
      </c>
      <c r="D57" s="163" t="s">
        <v>135</v>
      </c>
      <c r="E57" s="109" t="s">
        <v>136</v>
      </c>
      <c r="F57" s="120">
        <v>9207.74</v>
      </c>
      <c r="G57" s="134"/>
    </row>
    <row r="58" spans="1:7" s="2" customFormat="1" ht="49.5">
      <c r="A58" s="119">
        <f t="shared" si="0"/>
        <v>52</v>
      </c>
      <c r="B58" s="164">
        <v>43207</v>
      </c>
      <c r="C58" s="121">
        <v>890</v>
      </c>
      <c r="D58" s="163" t="s">
        <v>137</v>
      </c>
      <c r="E58" s="109" t="s">
        <v>138</v>
      </c>
      <c r="F58" s="120">
        <v>19960.38</v>
      </c>
      <c r="G58" s="134"/>
    </row>
    <row r="59" spans="1:7" s="2" customFormat="1" ht="49.5">
      <c r="A59" s="119">
        <f t="shared" si="0"/>
        <v>53</v>
      </c>
      <c r="B59" s="164">
        <v>43208</v>
      </c>
      <c r="C59" s="121">
        <v>906</v>
      </c>
      <c r="D59" s="163" t="s">
        <v>139</v>
      </c>
      <c r="E59" s="138" t="s">
        <v>140</v>
      </c>
      <c r="F59" s="120">
        <v>250</v>
      </c>
      <c r="G59" s="134"/>
    </row>
    <row r="60" spans="1:7" s="2" customFormat="1" ht="82.5">
      <c r="A60" s="119">
        <f t="shared" si="0"/>
        <v>54</v>
      </c>
      <c r="B60" s="164">
        <v>43208</v>
      </c>
      <c r="C60" s="121">
        <v>904</v>
      </c>
      <c r="D60" s="163" t="s">
        <v>141</v>
      </c>
      <c r="E60" s="138" t="s">
        <v>302</v>
      </c>
      <c r="F60" s="120">
        <v>1000</v>
      </c>
      <c r="G60" s="134"/>
    </row>
    <row r="61" spans="1:7" s="2" customFormat="1" ht="33">
      <c r="A61" s="119">
        <f t="shared" si="0"/>
        <v>55</v>
      </c>
      <c r="B61" s="164">
        <v>43208</v>
      </c>
      <c r="C61" s="121">
        <v>902</v>
      </c>
      <c r="D61" s="163" t="s">
        <v>80</v>
      </c>
      <c r="E61" s="109" t="s">
        <v>142</v>
      </c>
      <c r="F61" s="120">
        <v>3711.55</v>
      </c>
      <c r="G61" s="134"/>
    </row>
    <row r="62" spans="1:7" s="2" customFormat="1" ht="99">
      <c r="A62" s="119">
        <f t="shared" si="0"/>
        <v>56</v>
      </c>
      <c r="B62" s="164">
        <v>43208</v>
      </c>
      <c r="C62" s="121">
        <v>905</v>
      </c>
      <c r="D62" s="163" t="s">
        <v>143</v>
      </c>
      <c r="E62" s="138" t="s">
        <v>144</v>
      </c>
      <c r="F62" s="120">
        <v>11467</v>
      </c>
      <c r="G62" s="134"/>
    </row>
    <row r="63" spans="1:7" s="2" customFormat="1" ht="33">
      <c r="A63" s="119">
        <f t="shared" si="0"/>
        <v>57</v>
      </c>
      <c r="B63" s="164">
        <v>43209</v>
      </c>
      <c r="C63" s="121">
        <v>934</v>
      </c>
      <c r="D63" s="163" t="s">
        <v>77</v>
      </c>
      <c r="E63" s="109" t="s">
        <v>223</v>
      </c>
      <c r="F63" s="120">
        <v>1250</v>
      </c>
      <c r="G63" s="134"/>
    </row>
    <row r="64" spans="1:7" s="2" customFormat="1" ht="33">
      <c r="A64" s="119">
        <f t="shared" si="0"/>
        <v>58</v>
      </c>
      <c r="B64" s="164">
        <v>43209</v>
      </c>
      <c r="C64" s="121">
        <v>936</v>
      </c>
      <c r="D64" s="163" t="s">
        <v>77</v>
      </c>
      <c r="E64" s="109" t="s">
        <v>224</v>
      </c>
      <c r="F64" s="120">
        <v>1250</v>
      </c>
      <c r="G64" s="134"/>
    </row>
    <row r="65" spans="1:7" s="2" customFormat="1" ht="33">
      <c r="A65" s="119">
        <f t="shared" si="0"/>
        <v>59</v>
      </c>
      <c r="B65" s="164">
        <v>43209</v>
      </c>
      <c r="C65" s="121">
        <v>347</v>
      </c>
      <c r="D65" s="163" t="s">
        <v>145</v>
      </c>
      <c r="E65" s="109" t="s">
        <v>146</v>
      </c>
      <c r="F65" s="120">
        <f>2398-483.6</f>
        <v>1914.4</v>
      </c>
      <c r="G65" s="134"/>
    </row>
    <row r="66" spans="1:7" s="2" customFormat="1" ht="33">
      <c r="A66" s="119">
        <f t="shared" si="0"/>
        <v>60</v>
      </c>
      <c r="B66" s="164">
        <v>43213</v>
      </c>
      <c r="C66" s="121">
        <v>946</v>
      </c>
      <c r="D66" s="163" t="s">
        <v>128</v>
      </c>
      <c r="E66" s="109" t="s">
        <v>147</v>
      </c>
      <c r="F66" s="120">
        <v>200</v>
      </c>
      <c r="G66" s="134"/>
    </row>
    <row r="67" spans="1:7" s="2" customFormat="1" ht="49.5">
      <c r="A67" s="119">
        <f t="shared" si="0"/>
        <v>61</v>
      </c>
      <c r="B67" s="164">
        <v>43214</v>
      </c>
      <c r="C67" s="121">
        <v>953</v>
      </c>
      <c r="D67" s="163" t="s">
        <v>148</v>
      </c>
      <c r="E67" s="109" t="s">
        <v>303</v>
      </c>
      <c r="F67" s="120">
        <v>18645.64</v>
      </c>
      <c r="G67" s="134"/>
    </row>
    <row r="68" spans="1:7" s="2" customFormat="1" ht="49.5">
      <c r="A68" s="119">
        <f t="shared" si="0"/>
        <v>62</v>
      </c>
      <c r="B68" s="164">
        <v>43215</v>
      </c>
      <c r="C68" s="121">
        <v>960</v>
      </c>
      <c r="D68" s="163" t="s">
        <v>125</v>
      </c>
      <c r="E68" s="109" t="s">
        <v>149</v>
      </c>
      <c r="F68" s="120">
        <v>5.0199999999999996</v>
      </c>
      <c r="G68" s="134"/>
    </row>
    <row r="69" spans="1:7" s="2" customFormat="1" ht="33">
      <c r="A69" s="119">
        <f t="shared" si="0"/>
        <v>63</v>
      </c>
      <c r="B69" s="164">
        <v>43215</v>
      </c>
      <c r="C69" s="121">
        <v>964</v>
      </c>
      <c r="D69" s="163" t="s">
        <v>150</v>
      </c>
      <c r="E69" s="109" t="s">
        <v>151</v>
      </c>
      <c r="F69" s="120">
        <v>55.49</v>
      </c>
      <c r="G69" s="134"/>
    </row>
    <row r="70" spans="1:7" s="2" customFormat="1" ht="49.5">
      <c r="A70" s="119">
        <f t="shared" si="0"/>
        <v>64</v>
      </c>
      <c r="B70" s="164">
        <v>43215</v>
      </c>
      <c r="C70" s="121">
        <v>961</v>
      </c>
      <c r="D70" s="163" t="s">
        <v>152</v>
      </c>
      <c r="E70" s="109" t="s">
        <v>153</v>
      </c>
      <c r="F70" s="120">
        <v>194.81</v>
      </c>
      <c r="G70" s="134"/>
    </row>
    <row r="71" spans="1:7" s="2" customFormat="1" ht="49.5">
      <c r="A71" s="119">
        <f t="shared" si="0"/>
        <v>65</v>
      </c>
      <c r="B71" s="164">
        <v>43215</v>
      </c>
      <c r="C71" s="121">
        <v>966</v>
      </c>
      <c r="D71" s="163" t="s">
        <v>154</v>
      </c>
      <c r="E71" s="109" t="s">
        <v>155</v>
      </c>
      <c r="F71" s="120">
        <v>214.2</v>
      </c>
      <c r="G71" s="134"/>
    </row>
    <row r="72" spans="1:7" s="2" customFormat="1" ht="49.5">
      <c r="A72" s="119">
        <f t="shared" si="0"/>
        <v>66</v>
      </c>
      <c r="B72" s="164">
        <v>43215</v>
      </c>
      <c r="C72" s="121">
        <v>965</v>
      </c>
      <c r="D72" s="163" t="s">
        <v>156</v>
      </c>
      <c r="E72" s="109" t="s">
        <v>157</v>
      </c>
      <c r="F72" s="120">
        <v>270.77999999999997</v>
      </c>
      <c r="G72" s="134"/>
    </row>
    <row r="73" spans="1:7" s="2" customFormat="1" ht="49.5">
      <c r="A73" s="119">
        <f t="shared" ref="A73:A114" si="1">1+A72</f>
        <v>67</v>
      </c>
      <c r="B73" s="164">
        <v>43215</v>
      </c>
      <c r="C73" s="121">
        <v>969</v>
      </c>
      <c r="D73" s="163" t="s">
        <v>158</v>
      </c>
      <c r="E73" s="109" t="s">
        <v>159</v>
      </c>
      <c r="F73" s="120">
        <v>297.5</v>
      </c>
      <c r="G73" s="134"/>
    </row>
    <row r="74" spans="1:7" s="2" customFormat="1" ht="33">
      <c r="A74" s="119">
        <f t="shared" si="1"/>
        <v>68</v>
      </c>
      <c r="B74" s="164">
        <v>43215</v>
      </c>
      <c r="C74" s="121">
        <v>972</v>
      </c>
      <c r="D74" s="163" t="s">
        <v>160</v>
      </c>
      <c r="E74" s="109" t="s">
        <v>161</v>
      </c>
      <c r="F74" s="120">
        <v>654.5</v>
      </c>
      <c r="G74" s="134"/>
    </row>
    <row r="75" spans="1:7" s="2" customFormat="1" ht="49.5">
      <c r="A75" s="119">
        <f t="shared" si="1"/>
        <v>69</v>
      </c>
      <c r="B75" s="164">
        <v>43215</v>
      </c>
      <c r="C75" s="121">
        <v>967</v>
      </c>
      <c r="D75" s="163" t="s">
        <v>162</v>
      </c>
      <c r="E75" s="109" t="s">
        <v>163</v>
      </c>
      <c r="F75" s="120">
        <v>985.3</v>
      </c>
      <c r="G75" s="134"/>
    </row>
    <row r="76" spans="1:7" s="2" customFormat="1" ht="49.5">
      <c r="A76" s="119">
        <f t="shared" si="1"/>
        <v>70</v>
      </c>
      <c r="B76" s="164">
        <v>43215</v>
      </c>
      <c r="C76" s="121">
        <v>984</v>
      </c>
      <c r="D76" s="163" t="s">
        <v>164</v>
      </c>
      <c r="E76" s="109" t="s">
        <v>165</v>
      </c>
      <c r="F76" s="120">
        <v>1132.6500000000001</v>
      </c>
      <c r="G76" s="134"/>
    </row>
    <row r="77" spans="1:7" s="2" customFormat="1" ht="66">
      <c r="A77" s="119">
        <f t="shared" si="1"/>
        <v>71</v>
      </c>
      <c r="B77" s="164">
        <v>43215</v>
      </c>
      <c r="C77" s="121">
        <v>980</v>
      </c>
      <c r="D77" s="163" t="s">
        <v>166</v>
      </c>
      <c r="E77" s="109" t="s">
        <v>304</v>
      </c>
      <c r="F77" s="120">
        <v>1258.5</v>
      </c>
      <c r="G77" s="134"/>
    </row>
    <row r="78" spans="1:7" s="2" customFormat="1" ht="49.5">
      <c r="A78" s="119">
        <f t="shared" si="1"/>
        <v>72</v>
      </c>
      <c r="B78" s="164">
        <v>43215</v>
      </c>
      <c r="C78" s="121">
        <v>962</v>
      </c>
      <c r="D78" s="163" t="s">
        <v>167</v>
      </c>
      <c r="E78" s="109" t="s">
        <v>305</v>
      </c>
      <c r="F78" s="120">
        <v>1266.01</v>
      </c>
      <c r="G78" s="134"/>
    </row>
    <row r="79" spans="1:7" s="2" customFormat="1" ht="66">
      <c r="A79" s="119">
        <f t="shared" si="1"/>
        <v>73</v>
      </c>
      <c r="B79" s="164">
        <v>43215</v>
      </c>
      <c r="C79" s="121">
        <v>963</v>
      </c>
      <c r="D79" s="163" t="s">
        <v>78</v>
      </c>
      <c r="E79" s="109" t="s">
        <v>306</v>
      </c>
      <c r="F79" s="120">
        <v>1385.34</v>
      </c>
      <c r="G79" s="134"/>
    </row>
    <row r="80" spans="1:7" s="2" customFormat="1" ht="49.5">
      <c r="A80" s="119">
        <f t="shared" si="1"/>
        <v>74</v>
      </c>
      <c r="B80" s="164">
        <v>43215</v>
      </c>
      <c r="C80" s="121">
        <v>970</v>
      </c>
      <c r="D80" s="163" t="s">
        <v>168</v>
      </c>
      <c r="E80" s="109" t="s">
        <v>169</v>
      </c>
      <c r="F80" s="120">
        <v>1428</v>
      </c>
      <c r="G80" s="134"/>
    </row>
    <row r="81" spans="1:7" s="2" customFormat="1" ht="33">
      <c r="A81" s="119">
        <f t="shared" si="1"/>
        <v>75</v>
      </c>
      <c r="B81" s="164">
        <v>43215</v>
      </c>
      <c r="C81" s="121">
        <v>974</v>
      </c>
      <c r="D81" s="163" t="s">
        <v>170</v>
      </c>
      <c r="E81" s="109" t="s">
        <v>171</v>
      </c>
      <c r="F81" s="120">
        <v>1737</v>
      </c>
      <c r="G81" s="134"/>
    </row>
    <row r="82" spans="1:7" s="2" customFormat="1" ht="33">
      <c r="A82" s="119">
        <f t="shared" si="1"/>
        <v>76</v>
      </c>
      <c r="B82" s="164">
        <v>43215</v>
      </c>
      <c r="C82" s="121">
        <v>968</v>
      </c>
      <c r="D82" s="163" t="s">
        <v>172</v>
      </c>
      <c r="E82" s="109" t="s">
        <v>307</v>
      </c>
      <c r="F82" s="120">
        <v>1820.7</v>
      </c>
      <c r="G82" s="134"/>
    </row>
    <row r="83" spans="1:7" s="2" customFormat="1">
      <c r="A83" s="119">
        <f t="shared" si="1"/>
        <v>77</v>
      </c>
      <c r="B83" s="164">
        <v>43215</v>
      </c>
      <c r="C83" s="121">
        <v>975</v>
      </c>
      <c r="D83" s="163" t="s">
        <v>170</v>
      </c>
      <c r="E83" s="109" t="s">
        <v>225</v>
      </c>
      <c r="F83" s="120">
        <v>1872</v>
      </c>
      <c r="G83" s="134"/>
    </row>
    <row r="84" spans="1:7" s="2" customFormat="1" ht="49.5">
      <c r="A84" s="119">
        <f t="shared" si="1"/>
        <v>78</v>
      </c>
      <c r="B84" s="164">
        <v>43215</v>
      </c>
      <c r="C84" s="121">
        <v>958</v>
      </c>
      <c r="D84" s="163" t="s">
        <v>173</v>
      </c>
      <c r="E84" s="109" t="s">
        <v>308</v>
      </c>
      <c r="F84" s="120">
        <v>2103.33</v>
      </c>
      <c r="G84" s="134"/>
    </row>
    <row r="85" spans="1:7" s="2" customFormat="1" ht="66">
      <c r="A85" s="119">
        <f t="shared" si="1"/>
        <v>79</v>
      </c>
      <c r="B85" s="164">
        <v>43215</v>
      </c>
      <c r="C85" s="121">
        <v>959</v>
      </c>
      <c r="D85" s="163" t="s">
        <v>127</v>
      </c>
      <c r="E85" s="109" t="s">
        <v>309</v>
      </c>
      <c r="F85" s="120">
        <v>2212.59</v>
      </c>
      <c r="G85" s="134"/>
    </row>
    <row r="86" spans="1:7" s="2" customFormat="1" ht="49.5">
      <c r="A86" s="119">
        <f t="shared" si="1"/>
        <v>80</v>
      </c>
      <c r="B86" s="164">
        <v>43215</v>
      </c>
      <c r="C86" s="121">
        <v>971</v>
      </c>
      <c r="D86" s="163" t="s">
        <v>174</v>
      </c>
      <c r="E86" s="109" t="s">
        <v>310</v>
      </c>
      <c r="F86" s="120">
        <v>2514.4699999999998</v>
      </c>
      <c r="G86" s="134"/>
    </row>
    <row r="87" spans="1:7" s="2" customFormat="1" ht="66">
      <c r="A87" s="119">
        <f t="shared" si="1"/>
        <v>81</v>
      </c>
      <c r="B87" s="164">
        <v>43215</v>
      </c>
      <c r="C87" s="121">
        <v>985</v>
      </c>
      <c r="D87" s="163" t="s">
        <v>175</v>
      </c>
      <c r="E87" s="109" t="s">
        <v>290</v>
      </c>
      <c r="F87" s="120">
        <v>2850.05</v>
      </c>
      <c r="G87" s="134"/>
    </row>
    <row r="88" spans="1:7" s="2" customFormat="1" ht="33">
      <c r="A88" s="119">
        <f t="shared" si="1"/>
        <v>82</v>
      </c>
      <c r="B88" s="164">
        <v>43215</v>
      </c>
      <c r="C88" s="121">
        <v>957</v>
      </c>
      <c r="D88" s="163" t="s">
        <v>176</v>
      </c>
      <c r="E88" s="109" t="s">
        <v>177</v>
      </c>
      <c r="F88" s="120">
        <v>3053.21</v>
      </c>
      <c r="G88" s="134"/>
    </row>
    <row r="89" spans="1:7" s="2" customFormat="1" ht="33">
      <c r="A89" s="119">
        <f t="shared" si="1"/>
        <v>83</v>
      </c>
      <c r="B89" s="164">
        <v>43215</v>
      </c>
      <c r="C89" s="121">
        <v>977</v>
      </c>
      <c r="D89" s="163" t="s">
        <v>106</v>
      </c>
      <c r="E89" s="109" t="s">
        <v>178</v>
      </c>
      <c r="F89" s="120">
        <v>3924.59</v>
      </c>
      <c r="G89" s="134"/>
    </row>
    <row r="90" spans="1:7" s="2" customFormat="1" ht="66">
      <c r="A90" s="119">
        <f t="shared" si="1"/>
        <v>84</v>
      </c>
      <c r="B90" s="164">
        <v>43215</v>
      </c>
      <c r="C90" s="121">
        <v>983</v>
      </c>
      <c r="D90" s="163" t="s">
        <v>179</v>
      </c>
      <c r="E90" s="109" t="s">
        <v>311</v>
      </c>
      <c r="F90" s="120">
        <v>4253.7299999999996</v>
      </c>
      <c r="G90" s="134"/>
    </row>
    <row r="91" spans="1:7" s="2" customFormat="1" ht="49.5">
      <c r="A91" s="119">
        <f t="shared" si="1"/>
        <v>85</v>
      </c>
      <c r="B91" s="164">
        <v>43215</v>
      </c>
      <c r="C91" s="121">
        <v>976</v>
      </c>
      <c r="D91" s="163" t="s">
        <v>127</v>
      </c>
      <c r="E91" s="109" t="s">
        <v>312</v>
      </c>
      <c r="F91" s="120">
        <v>4520.55</v>
      </c>
      <c r="G91" s="134"/>
    </row>
    <row r="92" spans="1:7" s="2" customFormat="1" ht="66">
      <c r="A92" s="119">
        <f t="shared" si="1"/>
        <v>86</v>
      </c>
      <c r="B92" s="164">
        <v>43215</v>
      </c>
      <c r="C92" s="121">
        <v>981</v>
      </c>
      <c r="D92" s="163" t="s">
        <v>180</v>
      </c>
      <c r="E92" s="109" t="s">
        <v>181</v>
      </c>
      <c r="F92" s="120">
        <v>4815.8599999999997</v>
      </c>
      <c r="G92" s="134"/>
    </row>
    <row r="93" spans="1:7" s="2" customFormat="1" ht="66">
      <c r="A93" s="119">
        <f t="shared" si="1"/>
        <v>87</v>
      </c>
      <c r="B93" s="164">
        <v>43215</v>
      </c>
      <c r="C93" s="121">
        <v>979</v>
      </c>
      <c r="D93" s="163" t="s">
        <v>182</v>
      </c>
      <c r="E93" s="109" t="s">
        <v>183</v>
      </c>
      <c r="F93" s="120">
        <v>5646</v>
      </c>
      <c r="G93" s="134"/>
    </row>
    <row r="94" spans="1:7" s="2" customFormat="1" ht="49.5">
      <c r="A94" s="119">
        <f t="shared" si="1"/>
        <v>88</v>
      </c>
      <c r="B94" s="164">
        <v>43215</v>
      </c>
      <c r="C94" s="121">
        <v>978</v>
      </c>
      <c r="D94" s="163" t="s">
        <v>184</v>
      </c>
      <c r="E94" s="109" t="s">
        <v>313</v>
      </c>
      <c r="F94" s="120">
        <v>5990.46</v>
      </c>
      <c r="G94" s="134"/>
    </row>
    <row r="95" spans="1:7" s="2" customFormat="1" ht="66">
      <c r="A95" s="119">
        <f t="shared" si="1"/>
        <v>89</v>
      </c>
      <c r="B95" s="164">
        <v>43215</v>
      </c>
      <c r="C95" s="121">
        <v>982</v>
      </c>
      <c r="D95" s="163" t="s">
        <v>185</v>
      </c>
      <c r="E95" s="109" t="s">
        <v>186</v>
      </c>
      <c r="F95" s="120">
        <v>7232.18</v>
      </c>
      <c r="G95" s="134"/>
    </row>
    <row r="96" spans="1:7" s="2" customFormat="1" ht="33">
      <c r="A96" s="119">
        <f t="shared" si="1"/>
        <v>90</v>
      </c>
      <c r="B96" s="164">
        <v>43215</v>
      </c>
      <c r="C96" s="121">
        <v>892</v>
      </c>
      <c r="D96" s="163" t="s">
        <v>187</v>
      </c>
      <c r="E96" s="109" t="s">
        <v>188</v>
      </c>
      <c r="F96" s="120">
        <v>23530.85</v>
      </c>
      <c r="G96" s="134"/>
    </row>
    <row r="97" spans="1:7" s="2" customFormat="1">
      <c r="A97" s="119">
        <f t="shared" si="1"/>
        <v>91</v>
      </c>
      <c r="B97" s="164">
        <v>43215</v>
      </c>
      <c r="C97" s="121">
        <v>956</v>
      </c>
      <c r="D97" s="163" t="s">
        <v>189</v>
      </c>
      <c r="E97" s="109" t="s">
        <v>289</v>
      </c>
      <c r="F97" s="120">
        <v>32644.080000000002</v>
      </c>
      <c r="G97" s="134"/>
    </row>
    <row r="98" spans="1:7" s="2" customFormat="1" ht="66">
      <c r="A98" s="119">
        <f t="shared" si="1"/>
        <v>92</v>
      </c>
      <c r="B98" s="164">
        <v>43215</v>
      </c>
      <c r="C98" s="121">
        <v>986</v>
      </c>
      <c r="D98" s="163" t="s">
        <v>190</v>
      </c>
      <c r="E98" s="109" t="s">
        <v>191</v>
      </c>
      <c r="F98" s="120">
        <v>64413.24</v>
      </c>
      <c r="G98" s="134"/>
    </row>
    <row r="99" spans="1:7" s="2" customFormat="1" ht="33">
      <c r="A99" s="119">
        <f t="shared" si="1"/>
        <v>93</v>
      </c>
      <c r="B99" s="164">
        <v>43216</v>
      </c>
      <c r="C99" s="121">
        <v>1059</v>
      </c>
      <c r="D99" s="163" t="s">
        <v>192</v>
      </c>
      <c r="E99" s="109" t="s">
        <v>226</v>
      </c>
      <c r="F99" s="120">
        <v>1.26</v>
      </c>
      <c r="G99" s="134"/>
    </row>
    <row r="100" spans="1:7" s="2" customFormat="1" ht="49.5">
      <c r="A100" s="119">
        <f t="shared" si="1"/>
        <v>94</v>
      </c>
      <c r="B100" s="164">
        <v>43216</v>
      </c>
      <c r="C100" s="121">
        <v>1060</v>
      </c>
      <c r="D100" s="163" t="s">
        <v>193</v>
      </c>
      <c r="E100" s="109" t="s">
        <v>194</v>
      </c>
      <c r="F100" s="120">
        <v>6.74</v>
      </c>
      <c r="G100" s="134"/>
    </row>
    <row r="101" spans="1:7" s="2" customFormat="1" ht="33">
      <c r="A101" s="119">
        <f t="shared" si="1"/>
        <v>95</v>
      </c>
      <c r="B101" s="164">
        <v>43216</v>
      </c>
      <c r="C101" s="121">
        <v>1058</v>
      </c>
      <c r="D101" s="163" t="s">
        <v>195</v>
      </c>
      <c r="E101" s="109" t="s">
        <v>227</v>
      </c>
      <c r="F101" s="120">
        <v>42.92</v>
      </c>
      <c r="G101" s="134"/>
    </row>
    <row r="102" spans="1:7" s="2" customFormat="1" ht="49.5">
      <c r="A102" s="119">
        <f t="shared" si="1"/>
        <v>96</v>
      </c>
      <c r="B102" s="164">
        <v>43216</v>
      </c>
      <c r="C102" s="121">
        <v>1053</v>
      </c>
      <c r="D102" s="163" t="s">
        <v>106</v>
      </c>
      <c r="E102" s="109" t="s">
        <v>196</v>
      </c>
      <c r="F102" s="120">
        <v>219.6</v>
      </c>
      <c r="G102" s="134"/>
    </row>
    <row r="103" spans="1:7" s="2" customFormat="1" ht="49.5">
      <c r="A103" s="119">
        <f t="shared" si="1"/>
        <v>97</v>
      </c>
      <c r="B103" s="164">
        <v>43216</v>
      </c>
      <c r="C103" s="121">
        <v>1055</v>
      </c>
      <c r="D103" s="163" t="s">
        <v>197</v>
      </c>
      <c r="E103" s="109" t="s">
        <v>198</v>
      </c>
      <c r="F103" s="120">
        <v>270</v>
      </c>
      <c r="G103" s="134"/>
    </row>
    <row r="104" spans="1:7" s="2" customFormat="1" ht="49.5">
      <c r="A104" s="119">
        <f t="shared" si="1"/>
        <v>98</v>
      </c>
      <c r="B104" s="164">
        <v>43216</v>
      </c>
      <c r="C104" s="121">
        <v>1051</v>
      </c>
      <c r="D104" s="163" t="s">
        <v>199</v>
      </c>
      <c r="E104" s="109" t="s">
        <v>200</v>
      </c>
      <c r="F104" s="120">
        <v>1116.22</v>
      </c>
      <c r="G104" s="134"/>
    </row>
    <row r="105" spans="1:7" s="2" customFormat="1" ht="33">
      <c r="A105" s="119">
        <f t="shared" si="1"/>
        <v>99</v>
      </c>
      <c r="B105" s="164">
        <v>43216</v>
      </c>
      <c r="C105" s="121">
        <v>992</v>
      </c>
      <c r="D105" s="163" t="s">
        <v>77</v>
      </c>
      <c r="E105" s="109" t="s">
        <v>314</v>
      </c>
      <c r="F105" s="120">
        <v>2250</v>
      </c>
      <c r="G105" s="134"/>
    </row>
    <row r="106" spans="1:7" s="2" customFormat="1" ht="33">
      <c r="A106" s="119">
        <f t="shared" si="1"/>
        <v>100</v>
      </c>
      <c r="B106" s="164">
        <v>43216</v>
      </c>
      <c r="C106" s="121">
        <v>993</v>
      </c>
      <c r="D106" s="163" t="s">
        <v>77</v>
      </c>
      <c r="E106" s="109" t="s">
        <v>315</v>
      </c>
      <c r="F106" s="120">
        <v>2250</v>
      </c>
      <c r="G106" s="134"/>
    </row>
    <row r="107" spans="1:7" s="2" customFormat="1" ht="33">
      <c r="A107" s="119">
        <f t="shared" si="1"/>
        <v>101</v>
      </c>
      <c r="B107" s="164">
        <v>43216</v>
      </c>
      <c r="C107" s="121">
        <v>973</v>
      </c>
      <c r="D107" s="163" t="s">
        <v>201</v>
      </c>
      <c r="E107" s="109" t="s">
        <v>202</v>
      </c>
      <c r="F107" s="120">
        <v>2262.31</v>
      </c>
      <c r="G107" s="134"/>
    </row>
    <row r="108" spans="1:7" s="2" customFormat="1" ht="49.5">
      <c r="A108" s="119">
        <f t="shared" si="1"/>
        <v>102</v>
      </c>
      <c r="B108" s="164">
        <v>43216</v>
      </c>
      <c r="C108" s="121">
        <v>584</v>
      </c>
      <c r="D108" s="163" t="s">
        <v>77</v>
      </c>
      <c r="E108" s="109" t="s">
        <v>203</v>
      </c>
      <c r="F108" s="120">
        <v>2800</v>
      </c>
      <c r="G108" s="134"/>
    </row>
    <row r="109" spans="1:7" s="2" customFormat="1" ht="49.5">
      <c r="A109" s="119">
        <f t="shared" si="1"/>
        <v>103</v>
      </c>
      <c r="B109" s="164">
        <v>43216</v>
      </c>
      <c r="C109" s="121">
        <v>1054</v>
      </c>
      <c r="D109" s="163" t="s">
        <v>204</v>
      </c>
      <c r="E109" s="109" t="s">
        <v>316</v>
      </c>
      <c r="F109" s="120">
        <v>5355</v>
      </c>
      <c r="G109" s="134"/>
    </row>
    <row r="110" spans="1:7" s="2" customFormat="1" ht="33">
      <c r="A110" s="119">
        <f t="shared" si="1"/>
        <v>104</v>
      </c>
      <c r="B110" s="164">
        <v>43217</v>
      </c>
      <c r="C110" s="121">
        <v>1057</v>
      </c>
      <c r="D110" s="163" t="s">
        <v>193</v>
      </c>
      <c r="E110" s="109" t="s">
        <v>205</v>
      </c>
      <c r="F110" s="120">
        <v>534.5</v>
      </c>
      <c r="G110" s="134"/>
    </row>
    <row r="111" spans="1:7" s="2" customFormat="1" ht="66">
      <c r="A111" s="119">
        <f t="shared" si="1"/>
        <v>105</v>
      </c>
      <c r="B111" s="164">
        <v>43217</v>
      </c>
      <c r="C111" s="121">
        <v>1056</v>
      </c>
      <c r="D111" s="163" t="s">
        <v>206</v>
      </c>
      <c r="E111" s="109" t="s">
        <v>317</v>
      </c>
      <c r="F111" s="120">
        <v>1006.8</v>
      </c>
      <c r="G111" s="134"/>
    </row>
    <row r="112" spans="1:7" s="2" customFormat="1" ht="33">
      <c r="A112" s="119">
        <f t="shared" si="1"/>
        <v>106</v>
      </c>
      <c r="B112" s="164">
        <v>43217</v>
      </c>
      <c r="C112" s="121">
        <v>1052</v>
      </c>
      <c r="D112" s="163" t="s">
        <v>207</v>
      </c>
      <c r="E112" s="109" t="s">
        <v>208</v>
      </c>
      <c r="F112" s="120">
        <v>5954.76</v>
      </c>
      <c r="G112" s="134"/>
    </row>
    <row r="113" spans="1:7" s="2" customFormat="1" ht="49.5">
      <c r="A113" s="119">
        <f t="shared" si="1"/>
        <v>107</v>
      </c>
      <c r="B113" s="164">
        <v>43217</v>
      </c>
      <c r="C113" s="121">
        <v>1063</v>
      </c>
      <c r="D113" s="163" t="s">
        <v>209</v>
      </c>
      <c r="E113" s="109" t="s">
        <v>318</v>
      </c>
      <c r="F113" s="120">
        <v>6292.5</v>
      </c>
      <c r="G113" s="134"/>
    </row>
    <row r="114" spans="1:7" s="2" customFormat="1" ht="49.5">
      <c r="A114" s="119">
        <f t="shared" si="1"/>
        <v>108</v>
      </c>
      <c r="B114" s="164">
        <v>43217</v>
      </c>
      <c r="C114" s="121">
        <v>1064</v>
      </c>
      <c r="D114" s="163" t="s">
        <v>94</v>
      </c>
      <c r="E114" s="109" t="s">
        <v>210</v>
      </c>
      <c r="F114" s="120">
        <v>8826.2800000000007</v>
      </c>
      <c r="G114" s="134"/>
    </row>
    <row r="115" spans="1:7" s="48" customFormat="1">
      <c r="A115" s="144"/>
      <c r="B115" s="144"/>
      <c r="C115" s="144"/>
      <c r="D115" s="144" t="s">
        <v>30</v>
      </c>
      <c r="E115" s="145"/>
      <c r="F115" s="146">
        <f>SUM(F7:F114)</f>
        <v>494494.57000000007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"/>
  <sheetViews>
    <sheetView workbookViewId="0">
      <selection activeCell="G16" sqref="G16"/>
    </sheetView>
  </sheetViews>
  <sheetFormatPr defaultRowHeight="16.5"/>
  <cols>
    <col min="1" max="1" width="8" style="11" customWidth="1"/>
    <col min="2" max="2" width="12.85546875" style="11" customWidth="1"/>
    <col min="3" max="3" width="22.5703125" style="11" customWidth="1"/>
    <col min="4" max="4" width="24.85546875" style="11" customWidth="1"/>
    <col min="5" max="5" width="36" style="28" customWidth="1"/>
    <col min="6" max="6" width="18.28515625" style="11" customWidth="1"/>
    <col min="7" max="7" width="21.140625" style="11" customWidth="1"/>
    <col min="8" max="8" width="11.28515625" style="11" customWidth="1"/>
    <col min="9" max="256" width="9.140625" style="11"/>
    <col min="257" max="257" width="6.5703125" style="11" customWidth="1"/>
    <col min="258" max="258" width="12.85546875" style="11" customWidth="1"/>
    <col min="259" max="259" width="13.7109375" style="11" customWidth="1"/>
    <col min="260" max="260" width="21.85546875" style="11" customWidth="1"/>
    <col min="261" max="261" width="32" style="11" customWidth="1"/>
    <col min="262" max="262" width="12.85546875" style="11" customWidth="1"/>
    <col min="263" max="263" width="21.140625" style="11" customWidth="1"/>
    <col min="264" max="264" width="11.28515625" style="11" customWidth="1"/>
    <col min="265" max="512" width="9.140625" style="11"/>
    <col min="513" max="513" width="6.5703125" style="11" customWidth="1"/>
    <col min="514" max="514" width="12.85546875" style="11" customWidth="1"/>
    <col min="515" max="515" width="13.7109375" style="11" customWidth="1"/>
    <col min="516" max="516" width="21.85546875" style="11" customWidth="1"/>
    <col min="517" max="517" width="32" style="11" customWidth="1"/>
    <col min="518" max="518" width="12.85546875" style="11" customWidth="1"/>
    <col min="519" max="519" width="21.140625" style="11" customWidth="1"/>
    <col min="520" max="520" width="11.28515625" style="11" customWidth="1"/>
    <col min="521" max="768" width="9.140625" style="11"/>
    <col min="769" max="769" width="6.5703125" style="11" customWidth="1"/>
    <col min="770" max="770" width="12.85546875" style="11" customWidth="1"/>
    <col min="771" max="771" width="13.7109375" style="11" customWidth="1"/>
    <col min="772" max="772" width="21.85546875" style="11" customWidth="1"/>
    <col min="773" max="773" width="32" style="11" customWidth="1"/>
    <col min="774" max="774" width="12.85546875" style="11" customWidth="1"/>
    <col min="775" max="775" width="21.140625" style="11" customWidth="1"/>
    <col min="776" max="776" width="11.28515625" style="11" customWidth="1"/>
    <col min="777" max="1024" width="9.140625" style="11"/>
    <col min="1025" max="1025" width="6.5703125" style="11" customWidth="1"/>
    <col min="1026" max="1026" width="12.85546875" style="11" customWidth="1"/>
    <col min="1027" max="1027" width="13.7109375" style="11" customWidth="1"/>
    <col min="1028" max="1028" width="21.85546875" style="11" customWidth="1"/>
    <col min="1029" max="1029" width="32" style="11" customWidth="1"/>
    <col min="1030" max="1030" width="12.85546875" style="11" customWidth="1"/>
    <col min="1031" max="1031" width="21.140625" style="11" customWidth="1"/>
    <col min="1032" max="1032" width="11.28515625" style="11" customWidth="1"/>
    <col min="1033" max="1280" width="9.140625" style="11"/>
    <col min="1281" max="1281" width="6.5703125" style="11" customWidth="1"/>
    <col min="1282" max="1282" width="12.85546875" style="11" customWidth="1"/>
    <col min="1283" max="1283" width="13.7109375" style="11" customWidth="1"/>
    <col min="1284" max="1284" width="21.85546875" style="11" customWidth="1"/>
    <col min="1285" max="1285" width="32" style="11" customWidth="1"/>
    <col min="1286" max="1286" width="12.85546875" style="11" customWidth="1"/>
    <col min="1287" max="1287" width="21.140625" style="11" customWidth="1"/>
    <col min="1288" max="1288" width="11.28515625" style="11" customWidth="1"/>
    <col min="1289" max="1536" width="9.140625" style="11"/>
    <col min="1537" max="1537" width="6.5703125" style="11" customWidth="1"/>
    <col min="1538" max="1538" width="12.85546875" style="11" customWidth="1"/>
    <col min="1539" max="1539" width="13.7109375" style="11" customWidth="1"/>
    <col min="1540" max="1540" width="21.85546875" style="11" customWidth="1"/>
    <col min="1541" max="1541" width="32" style="11" customWidth="1"/>
    <col min="1542" max="1542" width="12.85546875" style="11" customWidth="1"/>
    <col min="1543" max="1543" width="21.140625" style="11" customWidth="1"/>
    <col min="1544" max="1544" width="11.28515625" style="11" customWidth="1"/>
    <col min="1545" max="1792" width="9.140625" style="11"/>
    <col min="1793" max="1793" width="6.5703125" style="11" customWidth="1"/>
    <col min="1794" max="1794" width="12.85546875" style="11" customWidth="1"/>
    <col min="1795" max="1795" width="13.7109375" style="11" customWidth="1"/>
    <col min="1796" max="1796" width="21.85546875" style="11" customWidth="1"/>
    <col min="1797" max="1797" width="32" style="11" customWidth="1"/>
    <col min="1798" max="1798" width="12.85546875" style="11" customWidth="1"/>
    <col min="1799" max="1799" width="21.140625" style="11" customWidth="1"/>
    <col min="1800" max="1800" width="11.28515625" style="11" customWidth="1"/>
    <col min="1801" max="2048" width="9.140625" style="11"/>
    <col min="2049" max="2049" width="6.5703125" style="11" customWidth="1"/>
    <col min="2050" max="2050" width="12.85546875" style="11" customWidth="1"/>
    <col min="2051" max="2051" width="13.7109375" style="11" customWidth="1"/>
    <col min="2052" max="2052" width="21.85546875" style="11" customWidth="1"/>
    <col min="2053" max="2053" width="32" style="11" customWidth="1"/>
    <col min="2054" max="2054" width="12.85546875" style="11" customWidth="1"/>
    <col min="2055" max="2055" width="21.140625" style="11" customWidth="1"/>
    <col min="2056" max="2056" width="11.28515625" style="11" customWidth="1"/>
    <col min="2057" max="2304" width="9.140625" style="11"/>
    <col min="2305" max="2305" width="6.5703125" style="11" customWidth="1"/>
    <col min="2306" max="2306" width="12.85546875" style="11" customWidth="1"/>
    <col min="2307" max="2307" width="13.7109375" style="11" customWidth="1"/>
    <col min="2308" max="2308" width="21.85546875" style="11" customWidth="1"/>
    <col min="2309" max="2309" width="32" style="11" customWidth="1"/>
    <col min="2310" max="2310" width="12.85546875" style="11" customWidth="1"/>
    <col min="2311" max="2311" width="21.140625" style="11" customWidth="1"/>
    <col min="2312" max="2312" width="11.28515625" style="11" customWidth="1"/>
    <col min="2313" max="2560" width="9.140625" style="11"/>
    <col min="2561" max="2561" width="6.5703125" style="11" customWidth="1"/>
    <col min="2562" max="2562" width="12.85546875" style="11" customWidth="1"/>
    <col min="2563" max="2563" width="13.7109375" style="11" customWidth="1"/>
    <col min="2564" max="2564" width="21.85546875" style="11" customWidth="1"/>
    <col min="2565" max="2565" width="32" style="11" customWidth="1"/>
    <col min="2566" max="2566" width="12.85546875" style="11" customWidth="1"/>
    <col min="2567" max="2567" width="21.140625" style="11" customWidth="1"/>
    <col min="2568" max="2568" width="11.28515625" style="11" customWidth="1"/>
    <col min="2569" max="2816" width="9.140625" style="11"/>
    <col min="2817" max="2817" width="6.5703125" style="11" customWidth="1"/>
    <col min="2818" max="2818" width="12.85546875" style="11" customWidth="1"/>
    <col min="2819" max="2819" width="13.7109375" style="11" customWidth="1"/>
    <col min="2820" max="2820" width="21.85546875" style="11" customWidth="1"/>
    <col min="2821" max="2821" width="32" style="11" customWidth="1"/>
    <col min="2822" max="2822" width="12.85546875" style="11" customWidth="1"/>
    <col min="2823" max="2823" width="21.140625" style="11" customWidth="1"/>
    <col min="2824" max="2824" width="11.28515625" style="11" customWidth="1"/>
    <col min="2825" max="3072" width="9.140625" style="11"/>
    <col min="3073" max="3073" width="6.5703125" style="11" customWidth="1"/>
    <col min="3074" max="3074" width="12.85546875" style="11" customWidth="1"/>
    <col min="3075" max="3075" width="13.7109375" style="11" customWidth="1"/>
    <col min="3076" max="3076" width="21.85546875" style="11" customWidth="1"/>
    <col min="3077" max="3077" width="32" style="11" customWidth="1"/>
    <col min="3078" max="3078" width="12.85546875" style="11" customWidth="1"/>
    <col min="3079" max="3079" width="21.140625" style="11" customWidth="1"/>
    <col min="3080" max="3080" width="11.28515625" style="11" customWidth="1"/>
    <col min="3081" max="3328" width="9.140625" style="11"/>
    <col min="3329" max="3329" width="6.5703125" style="11" customWidth="1"/>
    <col min="3330" max="3330" width="12.85546875" style="11" customWidth="1"/>
    <col min="3331" max="3331" width="13.7109375" style="11" customWidth="1"/>
    <col min="3332" max="3332" width="21.85546875" style="11" customWidth="1"/>
    <col min="3333" max="3333" width="32" style="11" customWidth="1"/>
    <col min="3334" max="3334" width="12.85546875" style="11" customWidth="1"/>
    <col min="3335" max="3335" width="21.140625" style="11" customWidth="1"/>
    <col min="3336" max="3336" width="11.28515625" style="11" customWidth="1"/>
    <col min="3337" max="3584" width="9.140625" style="11"/>
    <col min="3585" max="3585" width="6.5703125" style="11" customWidth="1"/>
    <col min="3586" max="3586" width="12.85546875" style="11" customWidth="1"/>
    <col min="3587" max="3587" width="13.7109375" style="11" customWidth="1"/>
    <col min="3588" max="3588" width="21.85546875" style="11" customWidth="1"/>
    <col min="3589" max="3589" width="32" style="11" customWidth="1"/>
    <col min="3590" max="3590" width="12.85546875" style="11" customWidth="1"/>
    <col min="3591" max="3591" width="21.140625" style="11" customWidth="1"/>
    <col min="3592" max="3592" width="11.28515625" style="11" customWidth="1"/>
    <col min="3593" max="3840" width="9.140625" style="11"/>
    <col min="3841" max="3841" width="6.5703125" style="11" customWidth="1"/>
    <col min="3842" max="3842" width="12.85546875" style="11" customWidth="1"/>
    <col min="3843" max="3843" width="13.7109375" style="11" customWidth="1"/>
    <col min="3844" max="3844" width="21.85546875" style="11" customWidth="1"/>
    <col min="3845" max="3845" width="32" style="11" customWidth="1"/>
    <col min="3846" max="3846" width="12.85546875" style="11" customWidth="1"/>
    <col min="3847" max="3847" width="21.140625" style="11" customWidth="1"/>
    <col min="3848" max="3848" width="11.28515625" style="11" customWidth="1"/>
    <col min="3849" max="4096" width="9.140625" style="11"/>
    <col min="4097" max="4097" width="6.5703125" style="11" customWidth="1"/>
    <col min="4098" max="4098" width="12.85546875" style="11" customWidth="1"/>
    <col min="4099" max="4099" width="13.7109375" style="11" customWidth="1"/>
    <col min="4100" max="4100" width="21.85546875" style="11" customWidth="1"/>
    <col min="4101" max="4101" width="32" style="11" customWidth="1"/>
    <col min="4102" max="4102" width="12.85546875" style="11" customWidth="1"/>
    <col min="4103" max="4103" width="21.140625" style="11" customWidth="1"/>
    <col min="4104" max="4104" width="11.28515625" style="11" customWidth="1"/>
    <col min="4105" max="4352" width="9.140625" style="11"/>
    <col min="4353" max="4353" width="6.5703125" style="11" customWidth="1"/>
    <col min="4354" max="4354" width="12.85546875" style="11" customWidth="1"/>
    <col min="4355" max="4355" width="13.7109375" style="11" customWidth="1"/>
    <col min="4356" max="4356" width="21.85546875" style="11" customWidth="1"/>
    <col min="4357" max="4357" width="32" style="11" customWidth="1"/>
    <col min="4358" max="4358" width="12.85546875" style="11" customWidth="1"/>
    <col min="4359" max="4359" width="21.140625" style="11" customWidth="1"/>
    <col min="4360" max="4360" width="11.28515625" style="11" customWidth="1"/>
    <col min="4361" max="4608" width="9.140625" style="11"/>
    <col min="4609" max="4609" width="6.5703125" style="11" customWidth="1"/>
    <col min="4610" max="4610" width="12.85546875" style="11" customWidth="1"/>
    <col min="4611" max="4611" width="13.7109375" style="11" customWidth="1"/>
    <col min="4612" max="4612" width="21.85546875" style="11" customWidth="1"/>
    <col min="4613" max="4613" width="32" style="11" customWidth="1"/>
    <col min="4614" max="4614" width="12.85546875" style="11" customWidth="1"/>
    <col min="4615" max="4615" width="21.140625" style="11" customWidth="1"/>
    <col min="4616" max="4616" width="11.28515625" style="11" customWidth="1"/>
    <col min="4617" max="4864" width="9.140625" style="11"/>
    <col min="4865" max="4865" width="6.5703125" style="11" customWidth="1"/>
    <col min="4866" max="4866" width="12.85546875" style="11" customWidth="1"/>
    <col min="4867" max="4867" width="13.7109375" style="11" customWidth="1"/>
    <col min="4868" max="4868" width="21.85546875" style="11" customWidth="1"/>
    <col min="4869" max="4869" width="32" style="11" customWidth="1"/>
    <col min="4870" max="4870" width="12.85546875" style="11" customWidth="1"/>
    <col min="4871" max="4871" width="21.140625" style="11" customWidth="1"/>
    <col min="4872" max="4872" width="11.28515625" style="11" customWidth="1"/>
    <col min="4873" max="5120" width="9.140625" style="11"/>
    <col min="5121" max="5121" width="6.5703125" style="11" customWidth="1"/>
    <col min="5122" max="5122" width="12.85546875" style="11" customWidth="1"/>
    <col min="5123" max="5123" width="13.7109375" style="11" customWidth="1"/>
    <col min="5124" max="5124" width="21.85546875" style="11" customWidth="1"/>
    <col min="5125" max="5125" width="32" style="11" customWidth="1"/>
    <col min="5126" max="5126" width="12.85546875" style="11" customWidth="1"/>
    <col min="5127" max="5127" width="21.140625" style="11" customWidth="1"/>
    <col min="5128" max="5128" width="11.28515625" style="11" customWidth="1"/>
    <col min="5129" max="5376" width="9.140625" style="11"/>
    <col min="5377" max="5377" width="6.5703125" style="11" customWidth="1"/>
    <col min="5378" max="5378" width="12.85546875" style="11" customWidth="1"/>
    <col min="5379" max="5379" width="13.7109375" style="11" customWidth="1"/>
    <col min="5380" max="5380" width="21.85546875" style="11" customWidth="1"/>
    <col min="5381" max="5381" width="32" style="11" customWidth="1"/>
    <col min="5382" max="5382" width="12.85546875" style="11" customWidth="1"/>
    <col min="5383" max="5383" width="21.140625" style="11" customWidth="1"/>
    <col min="5384" max="5384" width="11.28515625" style="11" customWidth="1"/>
    <col min="5385" max="5632" width="9.140625" style="11"/>
    <col min="5633" max="5633" width="6.5703125" style="11" customWidth="1"/>
    <col min="5634" max="5634" width="12.85546875" style="11" customWidth="1"/>
    <col min="5635" max="5635" width="13.7109375" style="11" customWidth="1"/>
    <col min="5636" max="5636" width="21.85546875" style="11" customWidth="1"/>
    <col min="5637" max="5637" width="32" style="11" customWidth="1"/>
    <col min="5638" max="5638" width="12.85546875" style="11" customWidth="1"/>
    <col min="5639" max="5639" width="21.140625" style="11" customWidth="1"/>
    <col min="5640" max="5640" width="11.28515625" style="11" customWidth="1"/>
    <col min="5641" max="5888" width="9.140625" style="11"/>
    <col min="5889" max="5889" width="6.5703125" style="11" customWidth="1"/>
    <col min="5890" max="5890" width="12.85546875" style="11" customWidth="1"/>
    <col min="5891" max="5891" width="13.7109375" style="11" customWidth="1"/>
    <col min="5892" max="5892" width="21.85546875" style="11" customWidth="1"/>
    <col min="5893" max="5893" width="32" style="11" customWidth="1"/>
    <col min="5894" max="5894" width="12.85546875" style="11" customWidth="1"/>
    <col min="5895" max="5895" width="21.140625" style="11" customWidth="1"/>
    <col min="5896" max="5896" width="11.28515625" style="11" customWidth="1"/>
    <col min="5897" max="6144" width="9.140625" style="11"/>
    <col min="6145" max="6145" width="6.5703125" style="11" customWidth="1"/>
    <col min="6146" max="6146" width="12.85546875" style="11" customWidth="1"/>
    <col min="6147" max="6147" width="13.7109375" style="11" customWidth="1"/>
    <col min="6148" max="6148" width="21.85546875" style="11" customWidth="1"/>
    <col min="6149" max="6149" width="32" style="11" customWidth="1"/>
    <col min="6150" max="6150" width="12.85546875" style="11" customWidth="1"/>
    <col min="6151" max="6151" width="21.140625" style="11" customWidth="1"/>
    <col min="6152" max="6152" width="11.28515625" style="11" customWidth="1"/>
    <col min="6153" max="6400" width="9.140625" style="11"/>
    <col min="6401" max="6401" width="6.5703125" style="11" customWidth="1"/>
    <col min="6402" max="6402" width="12.85546875" style="11" customWidth="1"/>
    <col min="6403" max="6403" width="13.7109375" style="11" customWidth="1"/>
    <col min="6404" max="6404" width="21.85546875" style="11" customWidth="1"/>
    <col min="6405" max="6405" width="32" style="11" customWidth="1"/>
    <col min="6406" max="6406" width="12.85546875" style="11" customWidth="1"/>
    <col min="6407" max="6407" width="21.140625" style="11" customWidth="1"/>
    <col min="6408" max="6408" width="11.28515625" style="11" customWidth="1"/>
    <col min="6409" max="6656" width="9.140625" style="11"/>
    <col min="6657" max="6657" width="6.5703125" style="11" customWidth="1"/>
    <col min="6658" max="6658" width="12.85546875" style="11" customWidth="1"/>
    <col min="6659" max="6659" width="13.7109375" style="11" customWidth="1"/>
    <col min="6660" max="6660" width="21.85546875" style="11" customWidth="1"/>
    <col min="6661" max="6661" width="32" style="11" customWidth="1"/>
    <col min="6662" max="6662" width="12.85546875" style="11" customWidth="1"/>
    <col min="6663" max="6663" width="21.140625" style="11" customWidth="1"/>
    <col min="6664" max="6664" width="11.28515625" style="11" customWidth="1"/>
    <col min="6665" max="6912" width="9.140625" style="11"/>
    <col min="6913" max="6913" width="6.5703125" style="11" customWidth="1"/>
    <col min="6914" max="6914" width="12.85546875" style="11" customWidth="1"/>
    <col min="6915" max="6915" width="13.7109375" style="11" customWidth="1"/>
    <col min="6916" max="6916" width="21.85546875" style="11" customWidth="1"/>
    <col min="6917" max="6917" width="32" style="11" customWidth="1"/>
    <col min="6918" max="6918" width="12.85546875" style="11" customWidth="1"/>
    <col min="6919" max="6919" width="21.140625" style="11" customWidth="1"/>
    <col min="6920" max="6920" width="11.28515625" style="11" customWidth="1"/>
    <col min="6921" max="7168" width="9.140625" style="11"/>
    <col min="7169" max="7169" width="6.5703125" style="11" customWidth="1"/>
    <col min="7170" max="7170" width="12.85546875" style="11" customWidth="1"/>
    <col min="7171" max="7171" width="13.7109375" style="11" customWidth="1"/>
    <col min="7172" max="7172" width="21.85546875" style="11" customWidth="1"/>
    <col min="7173" max="7173" width="32" style="11" customWidth="1"/>
    <col min="7174" max="7174" width="12.85546875" style="11" customWidth="1"/>
    <col min="7175" max="7175" width="21.140625" style="11" customWidth="1"/>
    <col min="7176" max="7176" width="11.28515625" style="11" customWidth="1"/>
    <col min="7177" max="7424" width="9.140625" style="11"/>
    <col min="7425" max="7425" width="6.5703125" style="11" customWidth="1"/>
    <col min="7426" max="7426" width="12.85546875" style="11" customWidth="1"/>
    <col min="7427" max="7427" width="13.7109375" style="11" customWidth="1"/>
    <col min="7428" max="7428" width="21.85546875" style="11" customWidth="1"/>
    <col min="7429" max="7429" width="32" style="11" customWidth="1"/>
    <col min="7430" max="7430" width="12.85546875" style="11" customWidth="1"/>
    <col min="7431" max="7431" width="21.140625" style="11" customWidth="1"/>
    <col min="7432" max="7432" width="11.28515625" style="11" customWidth="1"/>
    <col min="7433" max="7680" width="9.140625" style="11"/>
    <col min="7681" max="7681" width="6.5703125" style="11" customWidth="1"/>
    <col min="7682" max="7682" width="12.85546875" style="11" customWidth="1"/>
    <col min="7683" max="7683" width="13.7109375" style="11" customWidth="1"/>
    <col min="7684" max="7684" width="21.85546875" style="11" customWidth="1"/>
    <col min="7685" max="7685" width="32" style="11" customWidth="1"/>
    <col min="7686" max="7686" width="12.85546875" style="11" customWidth="1"/>
    <col min="7687" max="7687" width="21.140625" style="11" customWidth="1"/>
    <col min="7688" max="7688" width="11.28515625" style="11" customWidth="1"/>
    <col min="7689" max="7936" width="9.140625" style="11"/>
    <col min="7937" max="7937" width="6.5703125" style="11" customWidth="1"/>
    <col min="7938" max="7938" width="12.85546875" style="11" customWidth="1"/>
    <col min="7939" max="7939" width="13.7109375" style="11" customWidth="1"/>
    <col min="7940" max="7940" width="21.85546875" style="11" customWidth="1"/>
    <col min="7941" max="7941" width="32" style="11" customWidth="1"/>
    <col min="7942" max="7942" width="12.85546875" style="11" customWidth="1"/>
    <col min="7943" max="7943" width="21.140625" style="11" customWidth="1"/>
    <col min="7944" max="7944" width="11.28515625" style="11" customWidth="1"/>
    <col min="7945" max="8192" width="9.140625" style="11"/>
    <col min="8193" max="8193" width="6.5703125" style="11" customWidth="1"/>
    <col min="8194" max="8194" width="12.85546875" style="11" customWidth="1"/>
    <col min="8195" max="8195" width="13.7109375" style="11" customWidth="1"/>
    <col min="8196" max="8196" width="21.85546875" style="11" customWidth="1"/>
    <col min="8197" max="8197" width="32" style="11" customWidth="1"/>
    <col min="8198" max="8198" width="12.85546875" style="11" customWidth="1"/>
    <col min="8199" max="8199" width="21.140625" style="11" customWidth="1"/>
    <col min="8200" max="8200" width="11.28515625" style="11" customWidth="1"/>
    <col min="8201" max="8448" width="9.140625" style="11"/>
    <col min="8449" max="8449" width="6.5703125" style="11" customWidth="1"/>
    <col min="8450" max="8450" width="12.85546875" style="11" customWidth="1"/>
    <col min="8451" max="8451" width="13.7109375" style="11" customWidth="1"/>
    <col min="8452" max="8452" width="21.85546875" style="11" customWidth="1"/>
    <col min="8453" max="8453" width="32" style="11" customWidth="1"/>
    <col min="8454" max="8454" width="12.85546875" style="11" customWidth="1"/>
    <col min="8455" max="8455" width="21.140625" style="11" customWidth="1"/>
    <col min="8456" max="8456" width="11.28515625" style="11" customWidth="1"/>
    <col min="8457" max="8704" width="9.140625" style="11"/>
    <col min="8705" max="8705" width="6.5703125" style="11" customWidth="1"/>
    <col min="8706" max="8706" width="12.85546875" style="11" customWidth="1"/>
    <col min="8707" max="8707" width="13.7109375" style="11" customWidth="1"/>
    <col min="8708" max="8708" width="21.85546875" style="11" customWidth="1"/>
    <col min="8709" max="8709" width="32" style="11" customWidth="1"/>
    <col min="8710" max="8710" width="12.85546875" style="11" customWidth="1"/>
    <col min="8711" max="8711" width="21.140625" style="11" customWidth="1"/>
    <col min="8712" max="8712" width="11.28515625" style="11" customWidth="1"/>
    <col min="8713" max="8960" width="9.140625" style="11"/>
    <col min="8961" max="8961" width="6.5703125" style="11" customWidth="1"/>
    <col min="8962" max="8962" width="12.85546875" style="11" customWidth="1"/>
    <col min="8963" max="8963" width="13.7109375" style="11" customWidth="1"/>
    <col min="8964" max="8964" width="21.85546875" style="11" customWidth="1"/>
    <col min="8965" max="8965" width="32" style="11" customWidth="1"/>
    <col min="8966" max="8966" width="12.85546875" style="11" customWidth="1"/>
    <col min="8967" max="8967" width="21.140625" style="11" customWidth="1"/>
    <col min="8968" max="8968" width="11.28515625" style="11" customWidth="1"/>
    <col min="8969" max="9216" width="9.140625" style="11"/>
    <col min="9217" max="9217" width="6.5703125" style="11" customWidth="1"/>
    <col min="9218" max="9218" width="12.85546875" style="11" customWidth="1"/>
    <col min="9219" max="9219" width="13.7109375" style="11" customWidth="1"/>
    <col min="9220" max="9220" width="21.85546875" style="11" customWidth="1"/>
    <col min="9221" max="9221" width="32" style="11" customWidth="1"/>
    <col min="9222" max="9222" width="12.85546875" style="11" customWidth="1"/>
    <col min="9223" max="9223" width="21.140625" style="11" customWidth="1"/>
    <col min="9224" max="9224" width="11.28515625" style="11" customWidth="1"/>
    <col min="9225" max="9472" width="9.140625" style="11"/>
    <col min="9473" max="9473" width="6.5703125" style="11" customWidth="1"/>
    <col min="9474" max="9474" width="12.85546875" style="11" customWidth="1"/>
    <col min="9475" max="9475" width="13.7109375" style="11" customWidth="1"/>
    <col min="9476" max="9476" width="21.85546875" style="11" customWidth="1"/>
    <col min="9477" max="9477" width="32" style="11" customWidth="1"/>
    <col min="9478" max="9478" width="12.85546875" style="11" customWidth="1"/>
    <col min="9479" max="9479" width="21.140625" style="11" customWidth="1"/>
    <col min="9480" max="9480" width="11.28515625" style="11" customWidth="1"/>
    <col min="9481" max="9728" width="9.140625" style="11"/>
    <col min="9729" max="9729" width="6.5703125" style="11" customWidth="1"/>
    <col min="9730" max="9730" width="12.85546875" style="11" customWidth="1"/>
    <col min="9731" max="9731" width="13.7109375" style="11" customWidth="1"/>
    <col min="9732" max="9732" width="21.85546875" style="11" customWidth="1"/>
    <col min="9733" max="9733" width="32" style="11" customWidth="1"/>
    <col min="9734" max="9734" width="12.85546875" style="11" customWidth="1"/>
    <col min="9735" max="9735" width="21.140625" style="11" customWidth="1"/>
    <col min="9736" max="9736" width="11.28515625" style="11" customWidth="1"/>
    <col min="9737" max="9984" width="9.140625" style="11"/>
    <col min="9985" max="9985" width="6.5703125" style="11" customWidth="1"/>
    <col min="9986" max="9986" width="12.85546875" style="11" customWidth="1"/>
    <col min="9987" max="9987" width="13.7109375" style="11" customWidth="1"/>
    <col min="9988" max="9988" width="21.85546875" style="11" customWidth="1"/>
    <col min="9989" max="9989" width="32" style="11" customWidth="1"/>
    <col min="9990" max="9990" width="12.85546875" style="11" customWidth="1"/>
    <col min="9991" max="9991" width="21.140625" style="11" customWidth="1"/>
    <col min="9992" max="9992" width="11.28515625" style="11" customWidth="1"/>
    <col min="9993" max="10240" width="9.140625" style="11"/>
    <col min="10241" max="10241" width="6.5703125" style="11" customWidth="1"/>
    <col min="10242" max="10242" width="12.85546875" style="11" customWidth="1"/>
    <col min="10243" max="10243" width="13.7109375" style="11" customWidth="1"/>
    <col min="10244" max="10244" width="21.85546875" style="11" customWidth="1"/>
    <col min="10245" max="10245" width="32" style="11" customWidth="1"/>
    <col min="10246" max="10246" width="12.85546875" style="11" customWidth="1"/>
    <col min="10247" max="10247" width="21.140625" style="11" customWidth="1"/>
    <col min="10248" max="10248" width="11.28515625" style="11" customWidth="1"/>
    <col min="10249" max="10496" width="9.140625" style="11"/>
    <col min="10497" max="10497" width="6.5703125" style="11" customWidth="1"/>
    <col min="10498" max="10498" width="12.85546875" style="11" customWidth="1"/>
    <col min="10499" max="10499" width="13.7109375" style="11" customWidth="1"/>
    <col min="10500" max="10500" width="21.85546875" style="11" customWidth="1"/>
    <col min="10501" max="10501" width="32" style="11" customWidth="1"/>
    <col min="10502" max="10502" width="12.85546875" style="11" customWidth="1"/>
    <col min="10503" max="10503" width="21.140625" style="11" customWidth="1"/>
    <col min="10504" max="10504" width="11.28515625" style="11" customWidth="1"/>
    <col min="10505" max="10752" width="9.140625" style="11"/>
    <col min="10753" max="10753" width="6.5703125" style="11" customWidth="1"/>
    <col min="10754" max="10754" width="12.85546875" style="11" customWidth="1"/>
    <col min="10755" max="10755" width="13.7109375" style="11" customWidth="1"/>
    <col min="10756" max="10756" width="21.85546875" style="11" customWidth="1"/>
    <col min="10757" max="10757" width="32" style="11" customWidth="1"/>
    <col min="10758" max="10758" width="12.85546875" style="11" customWidth="1"/>
    <col min="10759" max="10759" width="21.140625" style="11" customWidth="1"/>
    <col min="10760" max="10760" width="11.28515625" style="11" customWidth="1"/>
    <col min="10761" max="11008" width="9.140625" style="11"/>
    <col min="11009" max="11009" width="6.5703125" style="11" customWidth="1"/>
    <col min="11010" max="11010" width="12.85546875" style="11" customWidth="1"/>
    <col min="11011" max="11011" width="13.7109375" style="11" customWidth="1"/>
    <col min="11012" max="11012" width="21.85546875" style="11" customWidth="1"/>
    <col min="11013" max="11013" width="32" style="11" customWidth="1"/>
    <col min="11014" max="11014" width="12.85546875" style="11" customWidth="1"/>
    <col min="11015" max="11015" width="21.140625" style="11" customWidth="1"/>
    <col min="11016" max="11016" width="11.28515625" style="11" customWidth="1"/>
    <col min="11017" max="11264" width="9.140625" style="11"/>
    <col min="11265" max="11265" width="6.5703125" style="11" customWidth="1"/>
    <col min="11266" max="11266" width="12.85546875" style="11" customWidth="1"/>
    <col min="11267" max="11267" width="13.7109375" style="11" customWidth="1"/>
    <col min="11268" max="11268" width="21.85546875" style="11" customWidth="1"/>
    <col min="11269" max="11269" width="32" style="11" customWidth="1"/>
    <col min="11270" max="11270" width="12.85546875" style="11" customWidth="1"/>
    <col min="11271" max="11271" width="21.140625" style="11" customWidth="1"/>
    <col min="11272" max="11272" width="11.28515625" style="11" customWidth="1"/>
    <col min="11273" max="11520" width="9.140625" style="11"/>
    <col min="11521" max="11521" width="6.5703125" style="11" customWidth="1"/>
    <col min="11522" max="11522" width="12.85546875" style="11" customWidth="1"/>
    <col min="11523" max="11523" width="13.7109375" style="11" customWidth="1"/>
    <col min="11524" max="11524" width="21.85546875" style="11" customWidth="1"/>
    <col min="11525" max="11525" width="32" style="11" customWidth="1"/>
    <col min="11526" max="11526" width="12.85546875" style="11" customWidth="1"/>
    <col min="11527" max="11527" width="21.140625" style="11" customWidth="1"/>
    <col min="11528" max="11528" width="11.28515625" style="11" customWidth="1"/>
    <col min="11529" max="11776" width="9.140625" style="11"/>
    <col min="11777" max="11777" width="6.5703125" style="11" customWidth="1"/>
    <col min="11778" max="11778" width="12.85546875" style="11" customWidth="1"/>
    <col min="11779" max="11779" width="13.7109375" style="11" customWidth="1"/>
    <col min="11780" max="11780" width="21.85546875" style="11" customWidth="1"/>
    <col min="11781" max="11781" width="32" style="11" customWidth="1"/>
    <col min="11782" max="11782" width="12.85546875" style="11" customWidth="1"/>
    <col min="11783" max="11783" width="21.140625" style="11" customWidth="1"/>
    <col min="11784" max="11784" width="11.28515625" style="11" customWidth="1"/>
    <col min="11785" max="12032" width="9.140625" style="11"/>
    <col min="12033" max="12033" width="6.5703125" style="11" customWidth="1"/>
    <col min="12034" max="12034" width="12.85546875" style="11" customWidth="1"/>
    <col min="12035" max="12035" width="13.7109375" style="11" customWidth="1"/>
    <col min="12036" max="12036" width="21.85546875" style="11" customWidth="1"/>
    <col min="12037" max="12037" width="32" style="11" customWidth="1"/>
    <col min="12038" max="12038" width="12.85546875" style="11" customWidth="1"/>
    <col min="12039" max="12039" width="21.140625" style="11" customWidth="1"/>
    <col min="12040" max="12040" width="11.28515625" style="11" customWidth="1"/>
    <col min="12041" max="12288" width="9.140625" style="11"/>
    <col min="12289" max="12289" width="6.5703125" style="11" customWidth="1"/>
    <col min="12290" max="12290" width="12.85546875" style="11" customWidth="1"/>
    <col min="12291" max="12291" width="13.7109375" style="11" customWidth="1"/>
    <col min="12292" max="12292" width="21.85546875" style="11" customWidth="1"/>
    <col min="12293" max="12293" width="32" style="11" customWidth="1"/>
    <col min="12294" max="12294" width="12.85546875" style="11" customWidth="1"/>
    <col min="12295" max="12295" width="21.140625" style="11" customWidth="1"/>
    <col min="12296" max="12296" width="11.28515625" style="11" customWidth="1"/>
    <col min="12297" max="12544" width="9.140625" style="11"/>
    <col min="12545" max="12545" width="6.5703125" style="11" customWidth="1"/>
    <col min="12546" max="12546" width="12.85546875" style="11" customWidth="1"/>
    <col min="12547" max="12547" width="13.7109375" style="11" customWidth="1"/>
    <col min="12548" max="12548" width="21.85546875" style="11" customWidth="1"/>
    <col min="12549" max="12549" width="32" style="11" customWidth="1"/>
    <col min="12550" max="12550" width="12.85546875" style="11" customWidth="1"/>
    <col min="12551" max="12551" width="21.140625" style="11" customWidth="1"/>
    <col min="12552" max="12552" width="11.28515625" style="11" customWidth="1"/>
    <col min="12553" max="12800" width="9.140625" style="11"/>
    <col min="12801" max="12801" width="6.5703125" style="11" customWidth="1"/>
    <col min="12802" max="12802" width="12.85546875" style="11" customWidth="1"/>
    <col min="12803" max="12803" width="13.7109375" style="11" customWidth="1"/>
    <col min="12804" max="12804" width="21.85546875" style="11" customWidth="1"/>
    <col min="12805" max="12805" width="32" style="11" customWidth="1"/>
    <col min="12806" max="12806" width="12.85546875" style="11" customWidth="1"/>
    <col min="12807" max="12807" width="21.140625" style="11" customWidth="1"/>
    <col min="12808" max="12808" width="11.28515625" style="11" customWidth="1"/>
    <col min="12809" max="13056" width="9.140625" style="11"/>
    <col min="13057" max="13057" width="6.5703125" style="11" customWidth="1"/>
    <col min="13058" max="13058" width="12.85546875" style="11" customWidth="1"/>
    <col min="13059" max="13059" width="13.7109375" style="11" customWidth="1"/>
    <col min="13060" max="13060" width="21.85546875" style="11" customWidth="1"/>
    <col min="13061" max="13061" width="32" style="11" customWidth="1"/>
    <col min="13062" max="13062" width="12.85546875" style="11" customWidth="1"/>
    <col min="13063" max="13063" width="21.140625" style="11" customWidth="1"/>
    <col min="13064" max="13064" width="11.28515625" style="11" customWidth="1"/>
    <col min="13065" max="13312" width="9.140625" style="11"/>
    <col min="13313" max="13313" width="6.5703125" style="11" customWidth="1"/>
    <col min="13314" max="13314" width="12.85546875" style="11" customWidth="1"/>
    <col min="13315" max="13315" width="13.7109375" style="11" customWidth="1"/>
    <col min="13316" max="13316" width="21.85546875" style="11" customWidth="1"/>
    <col min="13317" max="13317" width="32" style="11" customWidth="1"/>
    <col min="13318" max="13318" width="12.85546875" style="11" customWidth="1"/>
    <col min="13319" max="13319" width="21.140625" style="11" customWidth="1"/>
    <col min="13320" max="13320" width="11.28515625" style="11" customWidth="1"/>
    <col min="13321" max="13568" width="9.140625" style="11"/>
    <col min="13569" max="13569" width="6.5703125" style="11" customWidth="1"/>
    <col min="13570" max="13570" width="12.85546875" style="11" customWidth="1"/>
    <col min="13571" max="13571" width="13.7109375" style="11" customWidth="1"/>
    <col min="13572" max="13572" width="21.85546875" style="11" customWidth="1"/>
    <col min="13573" max="13573" width="32" style="11" customWidth="1"/>
    <col min="13574" max="13574" width="12.85546875" style="11" customWidth="1"/>
    <col min="13575" max="13575" width="21.140625" style="11" customWidth="1"/>
    <col min="13576" max="13576" width="11.28515625" style="11" customWidth="1"/>
    <col min="13577" max="13824" width="9.140625" style="11"/>
    <col min="13825" max="13825" width="6.5703125" style="11" customWidth="1"/>
    <col min="13826" max="13826" width="12.85546875" style="11" customWidth="1"/>
    <col min="13827" max="13827" width="13.7109375" style="11" customWidth="1"/>
    <col min="13828" max="13828" width="21.85546875" style="11" customWidth="1"/>
    <col min="13829" max="13829" width="32" style="11" customWidth="1"/>
    <col min="13830" max="13830" width="12.85546875" style="11" customWidth="1"/>
    <col min="13831" max="13831" width="21.140625" style="11" customWidth="1"/>
    <col min="13832" max="13832" width="11.28515625" style="11" customWidth="1"/>
    <col min="13833" max="14080" width="9.140625" style="11"/>
    <col min="14081" max="14081" width="6.5703125" style="11" customWidth="1"/>
    <col min="14082" max="14082" width="12.85546875" style="11" customWidth="1"/>
    <col min="14083" max="14083" width="13.7109375" style="11" customWidth="1"/>
    <col min="14084" max="14084" width="21.85546875" style="11" customWidth="1"/>
    <col min="14085" max="14085" width="32" style="11" customWidth="1"/>
    <col min="14086" max="14086" width="12.85546875" style="11" customWidth="1"/>
    <col min="14087" max="14087" width="21.140625" style="11" customWidth="1"/>
    <col min="14088" max="14088" width="11.28515625" style="11" customWidth="1"/>
    <col min="14089" max="14336" width="9.140625" style="11"/>
    <col min="14337" max="14337" width="6.5703125" style="11" customWidth="1"/>
    <col min="14338" max="14338" width="12.85546875" style="11" customWidth="1"/>
    <col min="14339" max="14339" width="13.7109375" style="11" customWidth="1"/>
    <col min="14340" max="14340" width="21.85546875" style="11" customWidth="1"/>
    <col min="14341" max="14341" width="32" style="11" customWidth="1"/>
    <col min="14342" max="14342" width="12.85546875" style="11" customWidth="1"/>
    <col min="14343" max="14343" width="21.140625" style="11" customWidth="1"/>
    <col min="14344" max="14344" width="11.28515625" style="11" customWidth="1"/>
    <col min="14345" max="14592" width="9.140625" style="11"/>
    <col min="14593" max="14593" width="6.5703125" style="11" customWidth="1"/>
    <col min="14594" max="14594" width="12.85546875" style="11" customWidth="1"/>
    <col min="14595" max="14595" width="13.7109375" style="11" customWidth="1"/>
    <col min="14596" max="14596" width="21.85546875" style="11" customWidth="1"/>
    <col min="14597" max="14597" width="32" style="11" customWidth="1"/>
    <col min="14598" max="14598" width="12.85546875" style="11" customWidth="1"/>
    <col min="14599" max="14599" width="21.140625" style="11" customWidth="1"/>
    <col min="14600" max="14600" width="11.28515625" style="11" customWidth="1"/>
    <col min="14601" max="14848" width="9.140625" style="11"/>
    <col min="14849" max="14849" width="6.5703125" style="11" customWidth="1"/>
    <col min="14850" max="14850" width="12.85546875" style="11" customWidth="1"/>
    <col min="14851" max="14851" width="13.7109375" style="11" customWidth="1"/>
    <col min="14852" max="14852" width="21.85546875" style="11" customWidth="1"/>
    <col min="14853" max="14853" width="32" style="11" customWidth="1"/>
    <col min="14854" max="14854" width="12.85546875" style="11" customWidth="1"/>
    <col min="14855" max="14855" width="21.140625" style="11" customWidth="1"/>
    <col min="14856" max="14856" width="11.28515625" style="11" customWidth="1"/>
    <col min="14857" max="15104" width="9.140625" style="11"/>
    <col min="15105" max="15105" width="6.5703125" style="11" customWidth="1"/>
    <col min="15106" max="15106" width="12.85546875" style="11" customWidth="1"/>
    <col min="15107" max="15107" width="13.7109375" style="11" customWidth="1"/>
    <col min="15108" max="15108" width="21.85546875" style="11" customWidth="1"/>
    <col min="15109" max="15109" width="32" style="11" customWidth="1"/>
    <col min="15110" max="15110" width="12.85546875" style="11" customWidth="1"/>
    <col min="15111" max="15111" width="21.140625" style="11" customWidth="1"/>
    <col min="15112" max="15112" width="11.28515625" style="11" customWidth="1"/>
    <col min="15113" max="15360" width="9.140625" style="11"/>
    <col min="15361" max="15361" width="6.5703125" style="11" customWidth="1"/>
    <col min="15362" max="15362" width="12.85546875" style="11" customWidth="1"/>
    <col min="15363" max="15363" width="13.7109375" style="11" customWidth="1"/>
    <col min="15364" max="15364" width="21.85546875" style="11" customWidth="1"/>
    <col min="15365" max="15365" width="32" style="11" customWidth="1"/>
    <col min="15366" max="15366" width="12.85546875" style="11" customWidth="1"/>
    <col min="15367" max="15367" width="21.140625" style="11" customWidth="1"/>
    <col min="15368" max="15368" width="11.28515625" style="11" customWidth="1"/>
    <col min="15369" max="15616" width="9.140625" style="11"/>
    <col min="15617" max="15617" width="6.5703125" style="11" customWidth="1"/>
    <col min="15618" max="15618" width="12.85546875" style="11" customWidth="1"/>
    <col min="15619" max="15619" width="13.7109375" style="11" customWidth="1"/>
    <col min="15620" max="15620" width="21.85546875" style="11" customWidth="1"/>
    <col min="15621" max="15621" width="32" style="11" customWidth="1"/>
    <col min="15622" max="15622" width="12.85546875" style="11" customWidth="1"/>
    <col min="15623" max="15623" width="21.140625" style="11" customWidth="1"/>
    <col min="15624" max="15624" width="11.28515625" style="11" customWidth="1"/>
    <col min="15625" max="15872" width="9.140625" style="11"/>
    <col min="15873" max="15873" width="6.5703125" style="11" customWidth="1"/>
    <col min="15874" max="15874" width="12.85546875" style="11" customWidth="1"/>
    <col min="15875" max="15875" width="13.7109375" style="11" customWidth="1"/>
    <col min="15876" max="15876" width="21.85546875" style="11" customWidth="1"/>
    <col min="15877" max="15877" width="32" style="11" customWidth="1"/>
    <col min="15878" max="15878" width="12.85546875" style="11" customWidth="1"/>
    <col min="15879" max="15879" width="21.140625" style="11" customWidth="1"/>
    <col min="15880" max="15880" width="11.28515625" style="11" customWidth="1"/>
    <col min="15881" max="16128" width="9.140625" style="11"/>
    <col min="16129" max="16129" width="6.5703125" style="11" customWidth="1"/>
    <col min="16130" max="16130" width="12.85546875" style="11" customWidth="1"/>
    <col min="16131" max="16131" width="13.7109375" style="11" customWidth="1"/>
    <col min="16132" max="16132" width="21.85546875" style="11" customWidth="1"/>
    <col min="16133" max="16133" width="32" style="11" customWidth="1"/>
    <col min="16134" max="16134" width="12.85546875" style="11" customWidth="1"/>
    <col min="16135" max="16135" width="21.140625" style="11" customWidth="1"/>
    <col min="16136" max="16136" width="11.28515625" style="11" customWidth="1"/>
    <col min="16137" max="16384" width="9.140625" style="11"/>
  </cols>
  <sheetData>
    <row r="2" spans="1:10" ht="18">
      <c r="A2" s="44" t="s">
        <v>14</v>
      </c>
      <c r="B2" s="44"/>
      <c r="C2" s="44"/>
      <c r="D2" s="44"/>
    </row>
    <row r="3" spans="1:10" ht="22.5" customHeight="1">
      <c r="A3" s="44" t="s">
        <v>34</v>
      </c>
      <c r="B3" s="44"/>
      <c r="C3" s="44"/>
      <c r="D3" s="44"/>
    </row>
    <row r="4" spans="1:10" ht="22.5" customHeight="1">
      <c r="A4" s="44" t="s">
        <v>23</v>
      </c>
      <c r="B4" s="44"/>
      <c r="C4" s="44"/>
      <c r="D4" s="44"/>
    </row>
    <row r="5" spans="1:10" s="45" customFormat="1" ht="18" customHeight="1">
      <c r="A5" s="46"/>
      <c r="B5" s="46"/>
      <c r="C5" s="46"/>
      <c r="D5" s="3" t="s">
        <v>65</v>
      </c>
      <c r="E5" s="3"/>
      <c r="H5" s="11"/>
      <c r="I5" s="11"/>
      <c r="J5" s="11"/>
    </row>
    <row r="6" spans="1:10" ht="21.75" customHeight="1" thickBot="1">
      <c r="A6" s="27"/>
      <c r="B6" s="27"/>
      <c r="C6" s="27"/>
      <c r="D6" s="44"/>
    </row>
    <row r="7" spans="1:10" ht="57.75" customHeight="1">
      <c r="A7" s="70" t="s">
        <v>24</v>
      </c>
      <c r="B7" s="71" t="s">
        <v>25</v>
      </c>
      <c r="C7" s="72" t="s">
        <v>26</v>
      </c>
      <c r="D7" s="68" t="s">
        <v>16</v>
      </c>
      <c r="E7" s="73" t="s">
        <v>27</v>
      </c>
      <c r="F7" s="100" t="s">
        <v>29</v>
      </c>
    </row>
    <row r="8" spans="1:10" s="125" customFormat="1" ht="69" customHeight="1">
      <c r="A8" s="119">
        <v>1</v>
      </c>
      <c r="B8" s="118">
        <v>43214</v>
      </c>
      <c r="C8" s="121">
        <v>952</v>
      </c>
      <c r="D8" s="122" t="s">
        <v>33</v>
      </c>
      <c r="E8" s="122" t="s">
        <v>333</v>
      </c>
      <c r="F8" s="123">
        <v>3041576.69</v>
      </c>
      <c r="G8" s="124"/>
    </row>
    <row r="9" spans="1:10" ht="24.75" customHeight="1" thickBot="1">
      <c r="A9" s="63"/>
      <c r="B9" s="64"/>
      <c r="C9" s="65"/>
      <c r="D9" s="101" t="s">
        <v>28</v>
      </c>
      <c r="E9" s="67"/>
      <c r="F9" s="66">
        <f>SUM(F8:F8)</f>
        <v>3041576.69</v>
      </c>
      <c r="G9" s="30"/>
      <c r="H9" s="30"/>
    </row>
    <row r="10" spans="1:10">
      <c r="A10" s="59"/>
      <c r="B10" s="59"/>
      <c r="C10" s="36"/>
      <c r="D10" s="36"/>
      <c r="E10" s="37"/>
      <c r="F10" s="38"/>
    </row>
    <row r="11" spans="1:10">
      <c r="A11" s="49"/>
      <c r="B11" s="49"/>
      <c r="C11" s="36"/>
      <c r="D11" s="36"/>
      <c r="E11" s="37"/>
      <c r="F11" s="38"/>
    </row>
    <row r="12" spans="1:10">
      <c r="A12" s="49"/>
      <c r="B12" s="49"/>
      <c r="C12" s="36"/>
      <c r="D12" s="36"/>
      <c r="E12" s="37"/>
      <c r="F12" s="38"/>
      <c r="I12" s="11" t="s">
        <v>32</v>
      </c>
    </row>
    <row r="13" spans="1:10">
      <c r="A13" s="49"/>
      <c r="B13" s="49"/>
      <c r="C13" s="36"/>
      <c r="D13" s="36"/>
      <c r="E13" s="37"/>
      <c r="F13" s="38"/>
    </row>
    <row r="14" spans="1:10">
      <c r="A14" s="49"/>
      <c r="B14" s="49"/>
      <c r="C14" s="31"/>
      <c r="D14" s="36"/>
      <c r="E14" s="37"/>
      <c r="F14" s="38"/>
    </row>
    <row r="15" spans="1:10">
      <c r="A15" s="49"/>
      <c r="B15" s="49"/>
      <c r="C15" s="31"/>
      <c r="D15" s="36"/>
      <c r="E15" s="37"/>
      <c r="F15" s="39"/>
    </row>
    <row r="16" spans="1:10">
      <c r="A16" s="49"/>
      <c r="B16" s="49"/>
      <c r="C16" s="31"/>
      <c r="D16" s="31"/>
      <c r="E16" s="32"/>
      <c r="F16" s="40"/>
    </row>
    <row r="17" spans="1:6" ht="60" customHeight="1">
      <c r="A17" s="49"/>
      <c r="B17" s="31"/>
      <c r="C17" s="31"/>
      <c r="D17" s="31"/>
      <c r="E17" s="32"/>
      <c r="F17" s="40"/>
    </row>
    <row r="18" spans="1:6">
      <c r="A18" s="49"/>
      <c r="B18" s="31"/>
      <c r="C18" s="31"/>
      <c r="D18" s="31"/>
      <c r="E18" s="32"/>
      <c r="F18" s="40"/>
    </row>
    <row r="19" spans="1:6">
      <c r="A19" s="49"/>
      <c r="B19" s="31"/>
      <c r="C19" s="31"/>
      <c r="D19" s="31"/>
      <c r="E19" s="32"/>
      <c r="F19" s="40"/>
    </row>
    <row r="20" spans="1:6" ht="43.5" customHeight="1">
      <c r="A20" s="31"/>
      <c r="B20" s="31"/>
      <c r="C20" s="31"/>
      <c r="D20" s="31"/>
      <c r="E20" s="31"/>
      <c r="F20" s="41"/>
    </row>
    <row r="21" spans="1:6">
      <c r="A21" s="50"/>
      <c r="B21" s="50"/>
      <c r="C21" s="31"/>
      <c r="D21" s="31"/>
      <c r="E21" s="31"/>
      <c r="F21" s="41"/>
    </row>
    <row r="22" spans="1:6">
      <c r="A22" s="50"/>
      <c r="B22" s="50"/>
      <c r="C22" s="31"/>
      <c r="D22" s="31"/>
      <c r="E22" s="31"/>
      <c r="F22" s="41"/>
    </row>
    <row r="23" spans="1:6">
      <c r="A23" s="50"/>
      <c r="B23" s="50"/>
      <c r="C23" s="31"/>
      <c r="D23" s="31"/>
      <c r="E23" s="31"/>
      <c r="F23" s="41"/>
    </row>
    <row r="24" spans="1:6">
      <c r="A24" s="50"/>
      <c r="B24" s="50"/>
      <c r="C24" s="31"/>
      <c r="D24" s="31"/>
      <c r="E24" s="31"/>
      <c r="F24" s="41"/>
    </row>
    <row r="25" spans="1:6" ht="33.75" customHeight="1">
      <c r="A25" s="45"/>
      <c r="B25" s="45"/>
      <c r="E25" s="11"/>
      <c r="F25" s="42"/>
    </row>
    <row r="26" spans="1:6">
      <c r="A26" s="45"/>
      <c r="B26" s="45"/>
      <c r="E26" s="11"/>
      <c r="F26" s="42"/>
    </row>
    <row r="27" spans="1:6" ht="42.75" customHeight="1">
      <c r="A27" s="51"/>
      <c r="E27" s="11"/>
      <c r="F27" s="42"/>
    </row>
    <row r="28" spans="1:6">
      <c r="A28" s="45"/>
      <c r="E28" s="11"/>
      <c r="F28" s="42"/>
    </row>
    <row r="29" spans="1:6">
      <c r="E29" s="11"/>
      <c r="F29" s="42"/>
    </row>
    <row r="30" spans="1:6">
      <c r="E30" s="11"/>
      <c r="F30" s="42"/>
    </row>
    <row r="31" spans="1:6">
      <c r="E31" s="11"/>
      <c r="F31" s="42"/>
    </row>
    <row r="32" spans="1:6" ht="42" customHeight="1">
      <c r="E32" s="11"/>
      <c r="F32" s="42"/>
    </row>
    <row r="33" spans="1:6">
      <c r="A33" s="51"/>
      <c r="E33" s="11"/>
      <c r="F33" s="42"/>
    </row>
    <row r="34" spans="1:6">
      <c r="B34" s="52"/>
      <c r="E34" s="11"/>
      <c r="F34" s="42"/>
    </row>
    <row r="35" spans="1:6" ht="56.25" customHeight="1">
      <c r="C35" s="45"/>
      <c r="E35" s="11"/>
      <c r="F35" s="42"/>
    </row>
    <row r="36" spans="1:6">
      <c r="A36" s="52"/>
      <c r="E36" s="11"/>
      <c r="F36" s="42"/>
    </row>
    <row r="37" spans="1:6">
      <c r="A37" s="51"/>
      <c r="E37" s="11"/>
      <c r="F37" s="42"/>
    </row>
    <row r="38" spans="1:6">
      <c r="A38" s="51"/>
      <c r="E38" s="11"/>
      <c r="F38" s="42"/>
    </row>
    <row r="39" spans="1:6" ht="55.5" customHeight="1">
      <c r="E39" s="11"/>
      <c r="F39" s="42"/>
    </row>
    <row r="40" spans="1:6">
      <c r="E40" s="11"/>
      <c r="F40" s="42"/>
    </row>
    <row r="41" spans="1:6" ht="56.25" customHeight="1">
      <c r="E41" s="11"/>
      <c r="F41" s="42"/>
    </row>
    <row r="42" spans="1:6">
      <c r="E42" s="11"/>
      <c r="F42" s="42"/>
    </row>
    <row r="43" spans="1:6">
      <c r="E43" s="11"/>
      <c r="F43" s="42"/>
    </row>
    <row r="44" spans="1:6" ht="47.25" customHeight="1">
      <c r="E44" s="11"/>
      <c r="F44" s="42"/>
    </row>
    <row r="45" spans="1:6">
      <c r="E45" s="11"/>
      <c r="F45" s="42"/>
    </row>
    <row r="46" spans="1:6" ht="42" customHeight="1">
      <c r="E46" s="11"/>
      <c r="F46" s="42"/>
    </row>
    <row r="47" spans="1:6" ht="40.5" customHeight="1">
      <c r="E47" s="11"/>
      <c r="F47" s="42"/>
    </row>
    <row r="48" spans="1:6">
      <c r="E48" s="11"/>
      <c r="F48" s="42"/>
    </row>
    <row r="49" spans="1:6" ht="40.5" customHeight="1">
      <c r="E49" s="11"/>
      <c r="F49" s="42"/>
    </row>
    <row r="50" spans="1:6">
      <c r="E50" s="11"/>
      <c r="F50" s="42"/>
    </row>
    <row r="51" spans="1:6">
      <c r="E51" s="11"/>
      <c r="F51" s="42"/>
    </row>
    <row r="52" spans="1:6">
      <c r="A52" s="51"/>
      <c r="E52" s="11"/>
      <c r="F52" s="42"/>
    </row>
    <row r="53" spans="1:6">
      <c r="A53" s="51"/>
      <c r="E53" s="11"/>
      <c r="F53" s="42"/>
    </row>
    <row r="54" spans="1:6">
      <c r="A54" s="51"/>
      <c r="E54" s="11"/>
      <c r="F54" s="42"/>
    </row>
    <row r="55" spans="1:6">
      <c r="A55" s="51"/>
      <c r="E55" s="11"/>
      <c r="F55" s="42"/>
    </row>
    <row r="56" spans="1:6" ht="48" customHeight="1">
      <c r="A56" s="51"/>
      <c r="E56" s="11"/>
      <c r="F56" s="42"/>
    </row>
    <row r="57" spans="1:6">
      <c r="A57" s="51"/>
      <c r="E57" s="11"/>
      <c r="F57" s="42"/>
    </row>
    <row r="58" spans="1:6">
      <c r="A58" s="51"/>
      <c r="E58" s="11"/>
      <c r="F58" s="42"/>
    </row>
    <row r="59" spans="1:6" ht="71.25" customHeight="1">
      <c r="A59" s="51"/>
      <c r="E59" s="11"/>
      <c r="F59" s="42"/>
    </row>
    <row r="60" spans="1:6" ht="60" customHeight="1">
      <c r="A60" s="51"/>
      <c r="E60" s="11"/>
      <c r="F60" s="42"/>
    </row>
    <row r="61" spans="1:6">
      <c r="A61" s="51"/>
      <c r="B61" s="53"/>
      <c r="E61" s="11"/>
      <c r="F61" s="42"/>
    </row>
    <row r="62" spans="1:6">
      <c r="A62" s="51"/>
      <c r="E62" s="11"/>
      <c r="F62" s="42"/>
    </row>
    <row r="63" spans="1:6">
      <c r="A63" s="54"/>
      <c r="E63" s="11"/>
      <c r="F63" s="42"/>
    </row>
    <row r="64" spans="1:6">
      <c r="A64" s="28"/>
      <c r="E64" s="11"/>
      <c r="F64" s="42"/>
    </row>
    <row r="65" spans="1:6" ht="46.5" customHeight="1">
      <c r="A65" s="28"/>
      <c r="E65" s="11"/>
      <c r="F65" s="42"/>
    </row>
    <row r="66" spans="1:6">
      <c r="A66" s="28"/>
      <c r="E66" s="11"/>
      <c r="F66" s="42"/>
    </row>
    <row r="67" spans="1:6">
      <c r="A67" s="28"/>
      <c r="E67" s="11"/>
      <c r="F67" s="42"/>
    </row>
    <row r="68" spans="1:6" ht="42" customHeight="1">
      <c r="A68" s="28"/>
      <c r="E68" s="11"/>
      <c r="F68" s="42"/>
    </row>
    <row r="69" spans="1:6">
      <c r="A69" s="28"/>
      <c r="E69" s="11"/>
      <c r="F69" s="42"/>
    </row>
    <row r="70" spans="1:6">
      <c r="A70" s="45"/>
      <c r="B70" s="45"/>
      <c r="E70" s="11"/>
      <c r="F70" s="42"/>
    </row>
    <row r="71" spans="1:6">
      <c r="A71" s="28"/>
      <c r="E71" s="11"/>
      <c r="F71" s="42"/>
    </row>
    <row r="72" spans="1:6">
      <c r="A72" s="28"/>
      <c r="E72" s="11"/>
      <c r="F72" s="42"/>
    </row>
    <row r="73" spans="1:6">
      <c r="A73" s="28"/>
      <c r="E73" s="11"/>
      <c r="F73" s="42"/>
    </row>
    <row r="74" spans="1:6">
      <c r="A74" s="28"/>
      <c r="E74" s="11"/>
    </row>
    <row r="75" spans="1:6">
      <c r="A75" s="28"/>
      <c r="E75" s="11"/>
    </row>
    <row r="76" spans="1:6">
      <c r="A76" s="28"/>
      <c r="E76" s="11"/>
    </row>
    <row r="77" spans="1:6">
      <c r="A77" s="28"/>
      <c r="E77" s="11"/>
    </row>
    <row r="78" spans="1:6">
      <c r="A78" s="28"/>
      <c r="E78" s="11"/>
    </row>
    <row r="79" spans="1:6" ht="44.25" customHeight="1">
      <c r="A79" s="55"/>
      <c r="E79" s="11"/>
    </row>
    <row r="80" spans="1:6">
      <c r="A80" s="28"/>
      <c r="E80" s="11"/>
    </row>
    <row r="81" spans="1:5">
      <c r="A81" s="28"/>
      <c r="E81" s="11"/>
    </row>
    <row r="82" spans="1:5">
      <c r="A82" s="28"/>
      <c r="E82" s="11"/>
    </row>
    <row r="83" spans="1:5">
      <c r="A83" s="28"/>
      <c r="E83" s="11"/>
    </row>
    <row r="84" spans="1:5">
      <c r="A84" s="28"/>
      <c r="E84" s="11"/>
    </row>
    <row r="85" spans="1:5">
      <c r="A85" s="28"/>
      <c r="E85" s="11"/>
    </row>
    <row r="86" spans="1:5">
      <c r="A86" s="28"/>
      <c r="E86" s="11"/>
    </row>
    <row r="87" spans="1:5">
      <c r="A87" s="28"/>
      <c r="E87" s="11"/>
    </row>
    <row r="88" spans="1:5" ht="44.25" customHeight="1">
      <c r="A88" s="28"/>
      <c r="E88" s="11"/>
    </row>
    <row r="89" spans="1:5">
      <c r="A89" s="28"/>
      <c r="E89" s="11"/>
    </row>
    <row r="90" spans="1:5" ht="51.75" customHeight="1">
      <c r="A90" s="28"/>
      <c r="E90" s="11"/>
    </row>
    <row r="91" spans="1:5">
      <c r="A91" s="28"/>
      <c r="E91" s="11"/>
    </row>
    <row r="92" spans="1:5" ht="46.5" customHeight="1">
      <c r="A92" s="28"/>
      <c r="E92" s="11"/>
    </row>
    <row r="93" spans="1:5" ht="41.25" customHeight="1">
      <c r="A93" s="28"/>
      <c r="E93" s="11"/>
    </row>
    <row r="94" spans="1:5" ht="50.25" customHeight="1">
      <c r="A94" s="28"/>
      <c r="E94" s="11"/>
    </row>
    <row r="95" spans="1:5">
      <c r="A95" s="28"/>
      <c r="E95" s="11"/>
    </row>
    <row r="96" spans="1:5">
      <c r="A96" s="28"/>
      <c r="E96" s="11"/>
    </row>
    <row r="97" spans="1:5" ht="69" customHeight="1">
      <c r="A97" s="28"/>
      <c r="E97" s="11"/>
    </row>
    <row r="98" spans="1:5">
      <c r="A98" s="56"/>
      <c r="E98" s="11"/>
    </row>
    <row r="99" spans="1:5">
      <c r="A99" s="28"/>
      <c r="E99" s="11"/>
    </row>
    <row r="100" spans="1:5">
      <c r="A100" s="28"/>
      <c r="E100" s="11"/>
    </row>
    <row r="101" spans="1:5" ht="57" customHeight="1">
      <c r="A101" s="28"/>
      <c r="E101" s="11"/>
    </row>
    <row r="102" spans="1:5">
      <c r="A102" s="28"/>
      <c r="E102" s="11"/>
    </row>
    <row r="103" spans="1:5">
      <c r="E103" s="11"/>
    </row>
    <row r="104" spans="1:5">
      <c r="E104" s="11"/>
    </row>
    <row r="105" spans="1:5">
      <c r="E105" s="11"/>
    </row>
    <row r="106" spans="1:5">
      <c r="E106" s="11"/>
    </row>
    <row r="107" spans="1:5">
      <c r="E107" s="11"/>
    </row>
    <row r="108" spans="1:5">
      <c r="E108" s="11"/>
    </row>
    <row r="109" spans="1:5">
      <c r="E109" s="11"/>
    </row>
    <row r="110" spans="1:5">
      <c r="E110" s="11"/>
    </row>
    <row r="111" spans="1:5">
      <c r="E111" s="11"/>
    </row>
    <row r="112" spans="1:5">
      <c r="E112" s="11"/>
    </row>
    <row r="113" spans="5:5">
      <c r="E113" s="11"/>
    </row>
    <row r="114" spans="5:5">
      <c r="E114" s="11"/>
    </row>
    <row r="115" spans="5:5">
      <c r="E115" s="11"/>
    </row>
    <row r="116" spans="5:5">
      <c r="E116" s="11"/>
    </row>
    <row r="117" spans="5:5">
      <c r="E117" s="11"/>
    </row>
    <row r="118" spans="5:5">
      <c r="E118" s="11"/>
    </row>
    <row r="119" spans="5:5">
      <c r="E119" s="11"/>
    </row>
    <row r="120" spans="5:5">
      <c r="E120" s="11"/>
    </row>
    <row r="121" spans="5:5">
      <c r="E121" s="11"/>
    </row>
    <row r="122" spans="5:5">
      <c r="E122" s="11"/>
    </row>
    <row r="123" spans="5:5">
      <c r="E123" s="11"/>
    </row>
    <row r="124" spans="5:5">
      <c r="E124" s="11"/>
    </row>
    <row r="125" spans="5:5">
      <c r="E125" s="11"/>
    </row>
    <row r="126" spans="5:5">
      <c r="E126" s="11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"/>
  <sheetViews>
    <sheetView topLeftCell="A4" workbookViewId="0">
      <selection activeCell="C31" sqref="C31"/>
    </sheetView>
  </sheetViews>
  <sheetFormatPr defaultRowHeight="16.5"/>
  <cols>
    <col min="1" max="1" width="6.5703125" style="11" customWidth="1"/>
    <col min="2" max="2" width="12.85546875" style="11" customWidth="1"/>
    <col min="3" max="3" width="22.5703125" style="11" customWidth="1"/>
    <col min="4" max="4" width="24.85546875" style="11" customWidth="1"/>
    <col min="5" max="5" width="36" style="28" customWidth="1"/>
    <col min="6" max="6" width="18.28515625" style="11" customWidth="1"/>
    <col min="7" max="7" width="21.140625" style="11" customWidth="1"/>
    <col min="8" max="8" width="11.28515625" style="11" customWidth="1"/>
    <col min="9" max="256" width="9.140625" style="11"/>
    <col min="257" max="257" width="6.5703125" style="11" customWidth="1"/>
    <col min="258" max="258" width="12.85546875" style="11" customWidth="1"/>
    <col min="259" max="259" width="13.7109375" style="11" customWidth="1"/>
    <col min="260" max="260" width="21.85546875" style="11" customWidth="1"/>
    <col min="261" max="261" width="32" style="11" customWidth="1"/>
    <col min="262" max="262" width="12.85546875" style="11" customWidth="1"/>
    <col min="263" max="263" width="21.140625" style="11" customWidth="1"/>
    <col min="264" max="264" width="11.28515625" style="11" customWidth="1"/>
    <col min="265" max="512" width="9.140625" style="11"/>
    <col min="513" max="513" width="6.5703125" style="11" customWidth="1"/>
    <col min="514" max="514" width="12.85546875" style="11" customWidth="1"/>
    <col min="515" max="515" width="13.7109375" style="11" customWidth="1"/>
    <col min="516" max="516" width="21.85546875" style="11" customWidth="1"/>
    <col min="517" max="517" width="32" style="11" customWidth="1"/>
    <col min="518" max="518" width="12.85546875" style="11" customWidth="1"/>
    <col min="519" max="519" width="21.140625" style="11" customWidth="1"/>
    <col min="520" max="520" width="11.28515625" style="11" customWidth="1"/>
    <col min="521" max="768" width="9.140625" style="11"/>
    <col min="769" max="769" width="6.5703125" style="11" customWidth="1"/>
    <col min="770" max="770" width="12.85546875" style="11" customWidth="1"/>
    <col min="771" max="771" width="13.7109375" style="11" customWidth="1"/>
    <col min="772" max="772" width="21.85546875" style="11" customWidth="1"/>
    <col min="773" max="773" width="32" style="11" customWidth="1"/>
    <col min="774" max="774" width="12.85546875" style="11" customWidth="1"/>
    <col min="775" max="775" width="21.140625" style="11" customWidth="1"/>
    <col min="776" max="776" width="11.28515625" style="11" customWidth="1"/>
    <col min="777" max="1024" width="9.140625" style="11"/>
    <col min="1025" max="1025" width="6.5703125" style="11" customWidth="1"/>
    <col min="1026" max="1026" width="12.85546875" style="11" customWidth="1"/>
    <col min="1027" max="1027" width="13.7109375" style="11" customWidth="1"/>
    <col min="1028" max="1028" width="21.85546875" style="11" customWidth="1"/>
    <col min="1029" max="1029" width="32" style="11" customWidth="1"/>
    <col min="1030" max="1030" width="12.85546875" style="11" customWidth="1"/>
    <col min="1031" max="1031" width="21.140625" style="11" customWidth="1"/>
    <col min="1032" max="1032" width="11.28515625" style="11" customWidth="1"/>
    <col min="1033" max="1280" width="9.140625" style="11"/>
    <col min="1281" max="1281" width="6.5703125" style="11" customWidth="1"/>
    <col min="1282" max="1282" width="12.85546875" style="11" customWidth="1"/>
    <col min="1283" max="1283" width="13.7109375" style="11" customWidth="1"/>
    <col min="1284" max="1284" width="21.85546875" style="11" customWidth="1"/>
    <col min="1285" max="1285" width="32" style="11" customWidth="1"/>
    <col min="1286" max="1286" width="12.85546875" style="11" customWidth="1"/>
    <col min="1287" max="1287" width="21.140625" style="11" customWidth="1"/>
    <col min="1288" max="1288" width="11.28515625" style="11" customWidth="1"/>
    <col min="1289" max="1536" width="9.140625" style="11"/>
    <col min="1537" max="1537" width="6.5703125" style="11" customWidth="1"/>
    <col min="1538" max="1538" width="12.85546875" style="11" customWidth="1"/>
    <col min="1539" max="1539" width="13.7109375" style="11" customWidth="1"/>
    <col min="1540" max="1540" width="21.85546875" style="11" customWidth="1"/>
    <col min="1541" max="1541" width="32" style="11" customWidth="1"/>
    <col min="1542" max="1542" width="12.85546875" style="11" customWidth="1"/>
    <col min="1543" max="1543" width="21.140625" style="11" customWidth="1"/>
    <col min="1544" max="1544" width="11.28515625" style="11" customWidth="1"/>
    <col min="1545" max="1792" width="9.140625" style="11"/>
    <col min="1793" max="1793" width="6.5703125" style="11" customWidth="1"/>
    <col min="1794" max="1794" width="12.85546875" style="11" customWidth="1"/>
    <col min="1795" max="1795" width="13.7109375" style="11" customWidth="1"/>
    <col min="1796" max="1796" width="21.85546875" style="11" customWidth="1"/>
    <col min="1797" max="1797" width="32" style="11" customWidth="1"/>
    <col min="1798" max="1798" width="12.85546875" style="11" customWidth="1"/>
    <col min="1799" max="1799" width="21.140625" style="11" customWidth="1"/>
    <col min="1800" max="1800" width="11.28515625" style="11" customWidth="1"/>
    <col min="1801" max="2048" width="9.140625" style="11"/>
    <col min="2049" max="2049" width="6.5703125" style="11" customWidth="1"/>
    <col min="2050" max="2050" width="12.85546875" style="11" customWidth="1"/>
    <col min="2051" max="2051" width="13.7109375" style="11" customWidth="1"/>
    <col min="2052" max="2052" width="21.85546875" style="11" customWidth="1"/>
    <col min="2053" max="2053" width="32" style="11" customWidth="1"/>
    <col min="2054" max="2054" width="12.85546875" style="11" customWidth="1"/>
    <col min="2055" max="2055" width="21.140625" style="11" customWidth="1"/>
    <col min="2056" max="2056" width="11.28515625" style="11" customWidth="1"/>
    <col min="2057" max="2304" width="9.140625" style="11"/>
    <col min="2305" max="2305" width="6.5703125" style="11" customWidth="1"/>
    <col min="2306" max="2306" width="12.85546875" style="11" customWidth="1"/>
    <col min="2307" max="2307" width="13.7109375" style="11" customWidth="1"/>
    <col min="2308" max="2308" width="21.85546875" style="11" customWidth="1"/>
    <col min="2309" max="2309" width="32" style="11" customWidth="1"/>
    <col min="2310" max="2310" width="12.85546875" style="11" customWidth="1"/>
    <col min="2311" max="2311" width="21.140625" style="11" customWidth="1"/>
    <col min="2312" max="2312" width="11.28515625" style="11" customWidth="1"/>
    <col min="2313" max="2560" width="9.140625" style="11"/>
    <col min="2561" max="2561" width="6.5703125" style="11" customWidth="1"/>
    <col min="2562" max="2562" width="12.85546875" style="11" customWidth="1"/>
    <col min="2563" max="2563" width="13.7109375" style="11" customWidth="1"/>
    <col min="2564" max="2564" width="21.85546875" style="11" customWidth="1"/>
    <col min="2565" max="2565" width="32" style="11" customWidth="1"/>
    <col min="2566" max="2566" width="12.85546875" style="11" customWidth="1"/>
    <col min="2567" max="2567" width="21.140625" style="11" customWidth="1"/>
    <col min="2568" max="2568" width="11.28515625" style="11" customWidth="1"/>
    <col min="2569" max="2816" width="9.140625" style="11"/>
    <col min="2817" max="2817" width="6.5703125" style="11" customWidth="1"/>
    <col min="2818" max="2818" width="12.85546875" style="11" customWidth="1"/>
    <col min="2819" max="2819" width="13.7109375" style="11" customWidth="1"/>
    <col min="2820" max="2820" width="21.85546875" style="11" customWidth="1"/>
    <col min="2821" max="2821" width="32" style="11" customWidth="1"/>
    <col min="2822" max="2822" width="12.85546875" style="11" customWidth="1"/>
    <col min="2823" max="2823" width="21.140625" style="11" customWidth="1"/>
    <col min="2824" max="2824" width="11.28515625" style="11" customWidth="1"/>
    <col min="2825" max="3072" width="9.140625" style="11"/>
    <col min="3073" max="3073" width="6.5703125" style="11" customWidth="1"/>
    <col min="3074" max="3074" width="12.85546875" style="11" customWidth="1"/>
    <col min="3075" max="3075" width="13.7109375" style="11" customWidth="1"/>
    <col min="3076" max="3076" width="21.85546875" style="11" customWidth="1"/>
    <col min="3077" max="3077" width="32" style="11" customWidth="1"/>
    <col min="3078" max="3078" width="12.85546875" style="11" customWidth="1"/>
    <col min="3079" max="3079" width="21.140625" style="11" customWidth="1"/>
    <col min="3080" max="3080" width="11.28515625" style="11" customWidth="1"/>
    <col min="3081" max="3328" width="9.140625" style="11"/>
    <col min="3329" max="3329" width="6.5703125" style="11" customWidth="1"/>
    <col min="3330" max="3330" width="12.85546875" style="11" customWidth="1"/>
    <col min="3331" max="3331" width="13.7109375" style="11" customWidth="1"/>
    <col min="3332" max="3332" width="21.85546875" style="11" customWidth="1"/>
    <col min="3333" max="3333" width="32" style="11" customWidth="1"/>
    <col min="3334" max="3334" width="12.85546875" style="11" customWidth="1"/>
    <col min="3335" max="3335" width="21.140625" style="11" customWidth="1"/>
    <col min="3336" max="3336" width="11.28515625" style="11" customWidth="1"/>
    <col min="3337" max="3584" width="9.140625" style="11"/>
    <col min="3585" max="3585" width="6.5703125" style="11" customWidth="1"/>
    <col min="3586" max="3586" width="12.85546875" style="11" customWidth="1"/>
    <col min="3587" max="3587" width="13.7109375" style="11" customWidth="1"/>
    <col min="3588" max="3588" width="21.85546875" style="11" customWidth="1"/>
    <col min="3589" max="3589" width="32" style="11" customWidth="1"/>
    <col min="3590" max="3590" width="12.85546875" style="11" customWidth="1"/>
    <col min="3591" max="3591" width="21.140625" style="11" customWidth="1"/>
    <col min="3592" max="3592" width="11.28515625" style="11" customWidth="1"/>
    <col min="3593" max="3840" width="9.140625" style="11"/>
    <col min="3841" max="3841" width="6.5703125" style="11" customWidth="1"/>
    <col min="3842" max="3842" width="12.85546875" style="11" customWidth="1"/>
    <col min="3843" max="3843" width="13.7109375" style="11" customWidth="1"/>
    <col min="3844" max="3844" width="21.85546875" style="11" customWidth="1"/>
    <col min="3845" max="3845" width="32" style="11" customWidth="1"/>
    <col min="3846" max="3846" width="12.85546875" style="11" customWidth="1"/>
    <col min="3847" max="3847" width="21.140625" style="11" customWidth="1"/>
    <col min="3848" max="3848" width="11.28515625" style="11" customWidth="1"/>
    <col min="3849" max="4096" width="9.140625" style="11"/>
    <col min="4097" max="4097" width="6.5703125" style="11" customWidth="1"/>
    <col min="4098" max="4098" width="12.85546875" style="11" customWidth="1"/>
    <col min="4099" max="4099" width="13.7109375" style="11" customWidth="1"/>
    <col min="4100" max="4100" width="21.85546875" style="11" customWidth="1"/>
    <col min="4101" max="4101" width="32" style="11" customWidth="1"/>
    <col min="4102" max="4102" width="12.85546875" style="11" customWidth="1"/>
    <col min="4103" max="4103" width="21.140625" style="11" customWidth="1"/>
    <col min="4104" max="4104" width="11.28515625" style="11" customWidth="1"/>
    <col min="4105" max="4352" width="9.140625" style="11"/>
    <col min="4353" max="4353" width="6.5703125" style="11" customWidth="1"/>
    <col min="4354" max="4354" width="12.85546875" style="11" customWidth="1"/>
    <col min="4355" max="4355" width="13.7109375" style="11" customWidth="1"/>
    <col min="4356" max="4356" width="21.85546875" style="11" customWidth="1"/>
    <col min="4357" max="4357" width="32" style="11" customWidth="1"/>
    <col min="4358" max="4358" width="12.85546875" style="11" customWidth="1"/>
    <col min="4359" max="4359" width="21.140625" style="11" customWidth="1"/>
    <col min="4360" max="4360" width="11.28515625" style="11" customWidth="1"/>
    <col min="4361" max="4608" width="9.140625" style="11"/>
    <col min="4609" max="4609" width="6.5703125" style="11" customWidth="1"/>
    <col min="4610" max="4610" width="12.85546875" style="11" customWidth="1"/>
    <col min="4611" max="4611" width="13.7109375" style="11" customWidth="1"/>
    <col min="4612" max="4612" width="21.85546875" style="11" customWidth="1"/>
    <col min="4613" max="4613" width="32" style="11" customWidth="1"/>
    <col min="4614" max="4614" width="12.85546875" style="11" customWidth="1"/>
    <col min="4615" max="4615" width="21.140625" style="11" customWidth="1"/>
    <col min="4616" max="4616" width="11.28515625" style="11" customWidth="1"/>
    <col min="4617" max="4864" width="9.140625" style="11"/>
    <col min="4865" max="4865" width="6.5703125" style="11" customWidth="1"/>
    <col min="4866" max="4866" width="12.85546875" style="11" customWidth="1"/>
    <col min="4867" max="4867" width="13.7109375" style="11" customWidth="1"/>
    <col min="4868" max="4868" width="21.85546875" style="11" customWidth="1"/>
    <col min="4869" max="4869" width="32" style="11" customWidth="1"/>
    <col min="4870" max="4870" width="12.85546875" style="11" customWidth="1"/>
    <col min="4871" max="4871" width="21.140625" style="11" customWidth="1"/>
    <col min="4872" max="4872" width="11.28515625" style="11" customWidth="1"/>
    <col min="4873" max="5120" width="9.140625" style="11"/>
    <col min="5121" max="5121" width="6.5703125" style="11" customWidth="1"/>
    <col min="5122" max="5122" width="12.85546875" style="11" customWidth="1"/>
    <col min="5123" max="5123" width="13.7109375" style="11" customWidth="1"/>
    <col min="5124" max="5124" width="21.85546875" style="11" customWidth="1"/>
    <col min="5125" max="5125" width="32" style="11" customWidth="1"/>
    <col min="5126" max="5126" width="12.85546875" style="11" customWidth="1"/>
    <col min="5127" max="5127" width="21.140625" style="11" customWidth="1"/>
    <col min="5128" max="5128" width="11.28515625" style="11" customWidth="1"/>
    <col min="5129" max="5376" width="9.140625" style="11"/>
    <col min="5377" max="5377" width="6.5703125" style="11" customWidth="1"/>
    <col min="5378" max="5378" width="12.85546875" style="11" customWidth="1"/>
    <col min="5379" max="5379" width="13.7109375" style="11" customWidth="1"/>
    <col min="5380" max="5380" width="21.85546875" style="11" customWidth="1"/>
    <col min="5381" max="5381" width="32" style="11" customWidth="1"/>
    <col min="5382" max="5382" width="12.85546875" style="11" customWidth="1"/>
    <col min="5383" max="5383" width="21.140625" style="11" customWidth="1"/>
    <col min="5384" max="5384" width="11.28515625" style="11" customWidth="1"/>
    <col min="5385" max="5632" width="9.140625" style="11"/>
    <col min="5633" max="5633" width="6.5703125" style="11" customWidth="1"/>
    <col min="5634" max="5634" width="12.85546875" style="11" customWidth="1"/>
    <col min="5635" max="5635" width="13.7109375" style="11" customWidth="1"/>
    <col min="5636" max="5636" width="21.85546875" style="11" customWidth="1"/>
    <col min="5637" max="5637" width="32" style="11" customWidth="1"/>
    <col min="5638" max="5638" width="12.85546875" style="11" customWidth="1"/>
    <col min="5639" max="5639" width="21.140625" style="11" customWidth="1"/>
    <col min="5640" max="5640" width="11.28515625" style="11" customWidth="1"/>
    <col min="5641" max="5888" width="9.140625" style="11"/>
    <col min="5889" max="5889" width="6.5703125" style="11" customWidth="1"/>
    <col min="5890" max="5890" width="12.85546875" style="11" customWidth="1"/>
    <col min="5891" max="5891" width="13.7109375" style="11" customWidth="1"/>
    <col min="5892" max="5892" width="21.85546875" style="11" customWidth="1"/>
    <col min="5893" max="5893" width="32" style="11" customWidth="1"/>
    <col min="5894" max="5894" width="12.85546875" style="11" customWidth="1"/>
    <col min="5895" max="5895" width="21.140625" style="11" customWidth="1"/>
    <col min="5896" max="5896" width="11.28515625" style="11" customWidth="1"/>
    <col min="5897" max="6144" width="9.140625" style="11"/>
    <col min="6145" max="6145" width="6.5703125" style="11" customWidth="1"/>
    <col min="6146" max="6146" width="12.85546875" style="11" customWidth="1"/>
    <col min="6147" max="6147" width="13.7109375" style="11" customWidth="1"/>
    <col min="6148" max="6148" width="21.85546875" style="11" customWidth="1"/>
    <col min="6149" max="6149" width="32" style="11" customWidth="1"/>
    <col min="6150" max="6150" width="12.85546875" style="11" customWidth="1"/>
    <col min="6151" max="6151" width="21.140625" style="11" customWidth="1"/>
    <col min="6152" max="6152" width="11.28515625" style="11" customWidth="1"/>
    <col min="6153" max="6400" width="9.140625" style="11"/>
    <col min="6401" max="6401" width="6.5703125" style="11" customWidth="1"/>
    <col min="6402" max="6402" width="12.85546875" style="11" customWidth="1"/>
    <col min="6403" max="6403" width="13.7109375" style="11" customWidth="1"/>
    <col min="6404" max="6404" width="21.85546875" style="11" customWidth="1"/>
    <col min="6405" max="6405" width="32" style="11" customWidth="1"/>
    <col min="6406" max="6406" width="12.85546875" style="11" customWidth="1"/>
    <col min="6407" max="6407" width="21.140625" style="11" customWidth="1"/>
    <col min="6408" max="6408" width="11.28515625" style="11" customWidth="1"/>
    <col min="6409" max="6656" width="9.140625" style="11"/>
    <col min="6657" max="6657" width="6.5703125" style="11" customWidth="1"/>
    <col min="6658" max="6658" width="12.85546875" style="11" customWidth="1"/>
    <col min="6659" max="6659" width="13.7109375" style="11" customWidth="1"/>
    <col min="6660" max="6660" width="21.85546875" style="11" customWidth="1"/>
    <col min="6661" max="6661" width="32" style="11" customWidth="1"/>
    <col min="6662" max="6662" width="12.85546875" style="11" customWidth="1"/>
    <col min="6663" max="6663" width="21.140625" style="11" customWidth="1"/>
    <col min="6664" max="6664" width="11.28515625" style="11" customWidth="1"/>
    <col min="6665" max="6912" width="9.140625" style="11"/>
    <col min="6913" max="6913" width="6.5703125" style="11" customWidth="1"/>
    <col min="6914" max="6914" width="12.85546875" style="11" customWidth="1"/>
    <col min="6915" max="6915" width="13.7109375" style="11" customWidth="1"/>
    <col min="6916" max="6916" width="21.85546875" style="11" customWidth="1"/>
    <col min="6917" max="6917" width="32" style="11" customWidth="1"/>
    <col min="6918" max="6918" width="12.85546875" style="11" customWidth="1"/>
    <col min="6919" max="6919" width="21.140625" style="11" customWidth="1"/>
    <col min="6920" max="6920" width="11.28515625" style="11" customWidth="1"/>
    <col min="6921" max="7168" width="9.140625" style="11"/>
    <col min="7169" max="7169" width="6.5703125" style="11" customWidth="1"/>
    <col min="7170" max="7170" width="12.85546875" style="11" customWidth="1"/>
    <col min="7171" max="7171" width="13.7109375" style="11" customWidth="1"/>
    <col min="7172" max="7172" width="21.85546875" style="11" customWidth="1"/>
    <col min="7173" max="7173" width="32" style="11" customWidth="1"/>
    <col min="7174" max="7174" width="12.85546875" style="11" customWidth="1"/>
    <col min="7175" max="7175" width="21.140625" style="11" customWidth="1"/>
    <col min="7176" max="7176" width="11.28515625" style="11" customWidth="1"/>
    <col min="7177" max="7424" width="9.140625" style="11"/>
    <col min="7425" max="7425" width="6.5703125" style="11" customWidth="1"/>
    <col min="7426" max="7426" width="12.85546875" style="11" customWidth="1"/>
    <col min="7427" max="7427" width="13.7109375" style="11" customWidth="1"/>
    <col min="7428" max="7428" width="21.85546875" style="11" customWidth="1"/>
    <col min="7429" max="7429" width="32" style="11" customWidth="1"/>
    <col min="7430" max="7430" width="12.85546875" style="11" customWidth="1"/>
    <col min="7431" max="7431" width="21.140625" style="11" customWidth="1"/>
    <col min="7432" max="7432" width="11.28515625" style="11" customWidth="1"/>
    <col min="7433" max="7680" width="9.140625" style="11"/>
    <col min="7681" max="7681" width="6.5703125" style="11" customWidth="1"/>
    <col min="7682" max="7682" width="12.85546875" style="11" customWidth="1"/>
    <col min="7683" max="7683" width="13.7109375" style="11" customWidth="1"/>
    <col min="7684" max="7684" width="21.85546875" style="11" customWidth="1"/>
    <col min="7685" max="7685" width="32" style="11" customWidth="1"/>
    <col min="7686" max="7686" width="12.85546875" style="11" customWidth="1"/>
    <col min="7687" max="7687" width="21.140625" style="11" customWidth="1"/>
    <col min="7688" max="7688" width="11.28515625" style="11" customWidth="1"/>
    <col min="7689" max="7936" width="9.140625" style="11"/>
    <col min="7937" max="7937" width="6.5703125" style="11" customWidth="1"/>
    <col min="7938" max="7938" width="12.85546875" style="11" customWidth="1"/>
    <col min="7939" max="7939" width="13.7109375" style="11" customWidth="1"/>
    <col min="7940" max="7940" width="21.85546875" style="11" customWidth="1"/>
    <col min="7941" max="7941" width="32" style="11" customWidth="1"/>
    <col min="7942" max="7942" width="12.85546875" style="11" customWidth="1"/>
    <col min="7943" max="7943" width="21.140625" style="11" customWidth="1"/>
    <col min="7944" max="7944" width="11.28515625" style="11" customWidth="1"/>
    <col min="7945" max="8192" width="9.140625" style="11"/>
    <col min="8193" max="8193" width="6.5703125" style="11" customWidth="1"/>
    <col min="8194" max="8194" width="12.85546875" style="11" customWidth="1"/>
    <col min="8195" max="8195" width="13.7109375" style="11" customWidth="1"/>
    <col min="8196" max="8196" width="21.85546875" style="11" customWidth="1"/>
    <col min="8197" max="8197" width="32" style="11" customWidth="1"/>
    <col min="8198" max="8198" width="12.85546875" style="11" customWidth="1"/>
    <col min="8199" max="8199" width="21.140625" style="11" customWidth="1"/>
    <col min="8200" max="8200" width="11.28515625" style="11" customWidth="1"/>
    <col min="8201" max="8448" width="9.140625" style="11"/>
    <col min="8449" max="8449" width="6.5703125" style="11" customWidth="1"/>
    <col min="8450" max="8450" width="12.85546875" style="11" customWidth="1"/>
    <col min="8451" max="8451" width="13.7109375" style="11" customWidth="1"/>
    <col min="8452" max="8452" width="21.85546875" style="11" customWidth="1"/>
    <col min="8453" max="8453" width="32" style="11" customWidth="1"/>
    <col min="8454" max="8454" width="12.85546875" style="11" customWidth="1"/>
    <col min="8455" max="8455" width="21.140625" style="11" customWidth="1"/>
    <col min="8456" max="8456" width="11.28515625" style="11" customWidth="1"/>
    <col min="8457" max="8704" width="9.140625" style="11"/>
    <col min="8705" max="8705" width="6.5703125" style="11" customWidth="1"/>
    <col min="8706" max="8706" width="12.85546875" style="11" customWidth="1"/>
    <col min="8707" max="8707" width="13.7109375" style="11" customWidth="1"/>
    <col min="8708" max="8708" width="21.85546875" style="11" customWidth="1"/>
    <col min="8709" max="8709" width="32" style="11" customWidth="1"/>
    <col min="8710" max="8710" width="12.85546875" style="11" customWidth="1"/>
    <col min="8711" max="8711" width="21.140625" style="11" customWidth="1"/>
    <col min="8712" max="8712" width="11.28515625" style="11" customWidth="1"/>
    <col min="8713" max="8960" width="9.140625" style="11"/>
    <col min="8961" max="8961" width="6.5703125" style="11" customWidth="1"/>
    <col min="8962" max="8962" width="12.85546875" style="11" customWidth="1"/>
    <col min="8963" max="8963" width="13.7109375" style="11" customWidth="1"/>
    <col min="8964" max="8964" width="21.85546875" style="11" customWidth="1"/>
    <col min="8965" max="8965" width="32" style="11" customWidth="1"/>
    <col min="8966" max="8966" width="12.85546875" style="11" customWidth="1"/>
    <col min="8967" max="8967" width="21.140625" style="11" customWidth="1"/>
    <col min="8968" max="8968" width="11.28515625" style="11" customWidth="1"/>
    <col min="8969" max="9216" width="9.140625" style="11"/>
    <col min="9217" max="9217" width="6.5703125" style="11" customWidth="1"/>
    <col min="9218" max="9218" width="12.85546875" style="11" customWidth="1"/>
    <col min="9219" max="9219" width="13.7109375" style="11" customWidth="1"/>
    <col min="9220" max="9220" width="21.85546875" style="11" customWidth="1"/>
    <col min="9221" max="9221" width="32" style="11" customWidth="1"/>
    <col min="9222" max="9222" width="12.85546875" style="11" customWidth="1"/>
    <col min="9223" max="9223" width="21.140625" style="11" customWidth="1"/>
    <col min="9224" max="9224" width="11.28515625" style="11" customWidth="1"/>
    <col min="9225" max="9472" width="9.140625" style="11"/>
    <col min="9473" max="9473" width="6.5703125" style="11" customWidth="1"/>
    <col min="9474" max="9474" width="12.85546875" style="11" customWidth="1"/>
    <col min="9475" max="9475" width="13.7109375" style="11" customWidth="1"/>
    <col min="9476" max="9476" width="21.85546875" style="11" customWidth="1"/>
    <col min="9477" max="9477" width="32" style="11" customWidth="1"/>
    <col min="9478" max="9478" width="12.85546875" style="11" customWidth="1"/>
    <col min="9479" max="9479" width="21.140625" style="11" customWidth="1"/>
    <col min="9480" max="9480" width="11.28515625" style="11" customWidth="1"/>
    <col min="9481" max="9728" width="9.140625" style="11"/>
    <col min="9729" max="9729" width="6.5703125" style="11" customWidth="1"/>
    <col min="9730" max="9730" width="12.85546875" style="11" customWidth="1"/>
    <col min="9731" max="9731" width="13.7109375" style="11" customWidth="1"/>
    <col min="9732" max="9732" width="21.85546875" style="11" customWidth="1"/>
    <col min="9733" max="9733" width="32" style="11" customWidth="1"/>
    <col min="9734" max="9734" width="12.85546875" style="11" customWidth="1"/>
    <col min="9735" max="9735" width="21.140625" style="11" customWidth="1"/>
    <col min="9736" max="9736" width="11.28515625" style="11" customWidth="1"/>
    <col min="9737" max="9984" width="9.140625" style="11"/>
    <col min="9985" max="9985" width="6.5703125" style="11" customWidth="1"/>
    <col min="9986" max="9986" width="12.85546875" style="11" customWidth="1"/>
    <col min="9987" max="9987" width="13.7109375" style="11" customWidth="1"/>
    <col min="9988" max="9988" width="21.85546875" style="11" customWidth="1"/>
    <col min="9989" max="9989" width="32" style="11" customWidth="1"/>
    <col min="9990" max="9990" width="12.85546875" style="11" customWidth="1"/>
    <col min="9991" max="9991" width="21.140625" style="11" customWidth="1"/>
    <col min="9992" max="9992" width="11.28515625" style="11" customWidth="1"/>
    <col min="9993" max="10240" width="9.140625" style="11"/>
    <col min="10241" max="10241" width="6.5703125" style="11" customWidth="1"/>
    <col min="10242" max="10242" width="12.85546875" style="11" customWidth="1"/>
    <col min="10243" max="10243" width="13.7109375" style="11" customWidth="1"/>
    <col min="10244" max="10244" width="21.85546875" style="11" customWidth="1"/>
    <col min="10245" max="10245" width="32" style="11" customWidth="1"/>
    <col min="10246" max="10246" width="12.85546875" style="11" customWidth="1"/>
    <col min="10247" max="10247" width="21.140625" style="11" customWidth="1"/>
    <col min="10248" max="10248" width="11.28515625" style="11" customWidth="1"/>
    <col min="10249" max="10496" width="9.140625" style="11"/>
    <col min="10497" max="10497" width="6.5703125" style="11" customWidth="1"/>
    <col min="10498" max="10498" width="12.85546875" style="11" customWidth="1"/>
    <col min="10499" max="10499" width="13.7109375" style="11" customWidth="1"/>
    <col min="10500" max="10500" width="21.85546875" style="11" customWidth="1"/>
    <col min="10501" max="10501" width="32" style="11" customWidth="1"/>
    <col min="10502" max="10502" width="12.85546875" style="11" customWidth="1"/>
    <col min="10503" max="10503" width="21.140625" style="11" customWidth="1"/>
    <col min="10504" max="10504" width="11.28515625" style="11" customWidth="1"/>
    <col min="10505" max="10752" width="9.140625" style="11"/>
    <col min="10753" max="10753" width="6.5703125" style="11" customWidth="1"/>
    <col min="10754" max="10754" width="12.85546875" style="11" customWidth="1"/>
    <col min="10755" max="10755" width="13.7109375" style="11" customWidth="1"/>
    <col min="10756" max="10756" width="21.85546875" style="11" customWidth="1"/>
    <col min="10757" max="10757" width="32" style="11" customWidth="1"/>
    <col min="10758" max="10758" width="12.85546875" style="11" customWidth="1"/>
    <col min="10759" max="10759" width="21.140625" style="11" customWidth="1"/>
    <col min="10760" max="10760" width="11.28515625" style="11" customWidth="1"/>
    <col min="10761" max="11008" width="9.140625" style="11"/>
    <col min="11009" max="11009" width="6.5703125" style="11" customWidth="1"/>
    <col min="11010" max="11010" width="12.85546875" style="11" customWidth="1"/>
    <col min="11011" max="11011" width="13.7109375" style="11" customWidth="1"/>
    <col min="11012" max="11012" width="21.85546875" style="11" customWidth="1"/>
    <col min="11013" max="11013" width="32" style="11" customWidth="1"/>
    <col min="11014" max="11014" width="12.85546875" style="11" customWidth="1"/>
    <col min="11015" max="11015" width="21.140625" style="11" customWidth="1"/>
    <col min="11016" max="11016" width="11.28515625" style="11" customWidth="1"/>
    <col min="11017" max="11264" width="9.140625" style="11"/>
    <col min="11265" max="11265" width="6.5703125" style="11" customWidth="1"/>
    <col min="11266" max="11266" width="12.85546875" style="11" customWidth="1"/>
    <col min="11267" max="11267" width="13.7109375" style="11" customWidth="1"/>
    <col min="11268" max="11268" width="21.85546875" style="11" customWidth="1"/>
    <col min="11269" max="11269" width="32" style="11" customWidth="1"/>
    <col min="11270" max="11270" width="12.85546875" style="11" customWidth="1"/>
    <col min="11271" max="11271" width="21.140625" style="11" customWidth="1"/>
    <col min="11272" max="11272" width="11.28515625" style="11" customWidth="1"/>
    <col min="11273" max="11520" width="9.140625" style="11"/>
    <col min="11521" max="11521" width="6.5703125" style="11" customWidth="1"/>
    <col min="11522" max="11522" width="12.85546875" style="11" customWidth="1"/>
    <col min="11523" max="11523" width="13.7109375" style="11" customWidth="1"/>
    <col min="11524" max="11524" width="21.85546875" style="11" customWidth="1"/>
    <col min="11525" max="11525" width="32" style="11" customWidth="1"/>
    <col min="11526" max="11526" width="12.85546875" style="11" customWidth="1"/>
    <col min="11527" max="11527" width="21.140625" style="11" customWidth="1"/>
    <col min="11528" max="11528" width="11.28515625" style="11" customWidth="1"/>
    <col min="11529" max="11776" width="9.140625" style="11"/>
    <col min="11777" max="11777" width="6.5703125" style="11" customWidth="1"/>
    <col min="11778" max="11778" width="12.85546875" style="11" customWidth="1"/>
    <col min="11779" max="11779" width="13.7109375" style="11" customWidth="1"/>
    <col min="11780" max="11780" width="21.85546875" style="11" customWidth="1"/>
    <col min="11781" max="11781" width="32" style="11" customWidth="1"/>
    <col min="11782" max="11782" width="12.85546875" style="11" customWidth="1"/>
    <col min="11783" max="11783" width="21.140625" style="11" customWidth="1"/>
    <col min="11784" max="11784" width="11.28515625" style="11" customWidth="1"/>
    <col min="11785" max="12032" width="9.140625" style="11"/>
    <col min="12033" max="12033" width="6.5703125" style="11" customWidth="1"/>
    <col min="12034" max="12034" width="12.85546875" style="11" customWidth="1"/>
    <col min="12035" max="12035" width="13.7109375" style="11" customWidth="1"/>
    <col min="12036" max="12036" width="21.85546875" style="11" customWidth="1"/>
    <col min="12037" max="12037" width="32" style="11" customWidth="1"/>
    <col min="12038" max="12038" width="12.85546875" style="11" customWidth="1"/>
    <col min="12039" max="12039" width="21.140625" style="11" customWidth="1"/>
    <col min="12040" max="12040" width="11.28515625" style="11" customWidth="1"/>
    <col min="12041" max="12288" width="9.140625" style="11"/>
    <col min="12289" max="12289" width="6.5703125" style="11" customWidth="1"/>
    <col min="12290" max="12290" width="12.85546875" style="11" customWidth="1"/>
    <col min="12291" max="12291" width="13.7109375" style="11" customWidth="1"/>
    <col min="12292" max="12292" width="21.85546875" style="11" customWidth="1"/>
    <col min="12293" max="12293" width="32" style="11" customWidth="1"/>
    <col min="12294" max="12294" width="12.85546875" style="11" customWidth="1"/>
    <col min="12295" max="12295" width="21.140625" style="11" customWidth="1"/>
    <col min="12296" max="12296" width="11.28515625" style="11" customWidth="1"/>
    <col min="12297" max="12544" width="9.140625" style="11"/>
    <col min="12545" max="12545" width="6.5703125" style="11" customWidth="1"/>
    <col min="12546" max="12546" width="12.85546875" style="11" customWidth="1"/>
    <col min="12547" max="12547" width="13.7109375" style="11" customWidth="1"/>
    <col min="12548" max="12548" width="21.85546875" style="11" customWidth="1"/>
    <col min="12549" max="12549" width="32" style="11" customWidth="1"/>
    <col min="12550" max="12550" width="12.85546875" style="11" customWidth="1"/>
    <col min="12551" max="12551" width="21.140625" style="11" customWidth="1"/>
    <col min="12552" max="12552" width="11.28515625" style="11" customWidth="1"/>
    <col min="12553" max="12800" width="9.140625" style="11"/>
    <col min="12801" max="12801" width="6.5703125" style="11" customWidth="1"/>
    <col min="12802" max="12802" width="12.85546875" style="11" customWidth="1"/>
    <col min="12803" max="12803" width="13.7109375" style="11" customWidth="1"/>
    <col min="12804" max="12804" width="21.85546875" style="11" customWidth="1"/>
    <col min="12805" max="12805" width="32" style="11" customWidth="1"/>
    <col min="12806" max="12806" width="12.85546875" style="11" customWidth="1"/>
    <col min="12807" max="12807" width="21.140625" style="11" customWidth="1"/>
    <col min="12808" max="12808" width="11.28515625" style="11" customWidth="1"/>
    <col min="12809" max="13056" width="9.140625" style="11"/>
    <col min="13057" max="13057" width="6.5703125" style="11" customWidth="1"/>
    <col min="13058" max="13058" width="12.85546875" style="11" customWidth="1"/>
    <col min="13059" max="13059" width="13.7109375" style="11" customWidth="1"/>
    <col min="13060" max="13060" width="21.85546875" style="11" customWidth="1"/>
    <col min="13061" max="13061" width="32" style="11" customWidth="1"/>
    <col min="13062" max="13062" width="12.85546875" style="11" customWidth="1"/>
    <col min="13063" max="13063" width="21.140625" style="11" customWidth="1"/>
    <col min="13064" max="13064" width="11.28515625" style="11" customWidth="1"/>
    <col min="13065" max="13312" width="9.140625" style="11"/>
    <col min="13313" max="13313" width="6.5703125" style="11" customWidth="1"/>
    <col min="13314" max="13314" width="12.85546875" style="11" customWidth="1"/>
    <col min="13315" max="13315" width="13.7109375" style="11" customWidth="1"/>
    <col min="13316" max="13316" width="21.85546875" style="11" customWidth="1"/>
    <col min="13317" max="13317" width="32" style="11" customWidth="1"/>
    <col min="13318" max="13318" width="12.85546875" style="11" customWidth="1"/>
    <col min="13319" max="13319" width="21.140625" style="11" customWidth="1"/>
    <col min="13320" max="13320" width="11.28515625" style="11" customWidth="1"/>
    <col min="13321" max="13568" width="9.140625" style="11"/>
    <col min="13569" max="13569" width="6.5703125" style="11" customWidth="1"/>
    <col min="13570" max="13570" width="12.85546875" style="11" customWidth="1"/>
    <col min="13571" max="13571" width="13.7109375" style="11" customWidth="1"/>
    <col min="13572" max="13572" width="21.85546875" style="11" customWidth="1"/>
    <col min="13573" max="13573" width="32" style="11" customWidth="1"/>
    <col min="13574" max="13574" width="12.85546875" style="11" customWidth="1"/>
    <col min="13575" max="13575" width="21.140625" style="11" customWidth="1"/>
    <col min="13576" max="13576" width="11.28515625" style="11" customWidth="1"/>
    <col min="13577" max="13824" width="9.140625" style="11"/>
    <col min="13825" max="13825" width="6.5703125" style="11" customWidth="1"/>
    <col min="13826" max="13826" width="12.85546875" style="11" customWidth="1"/>
    <col min="13827" max="13827" width="13.7109375" style="11" customWidth="1"/>
    <col min="13828" max="13828" width="21.85546875" style="11" customWidth="1"/>
    <col min="13829" max="13829" width="32" style="11" customWidth="1"/>
    <col min="13830" max="13830" width="12.85546875" style="11" customWidth="1"/>
    <col min="13831" max="13831" width="21.140625" style="11" customWidth="1"/>
    <col min="13832" max="13832" width="11.28515625" style="11" customWidth="1"/>
    <col min="13833" max="14080" width="9.140625" style="11"/>
    <col min="14081" max="14081" width="6.5703125" style="11" customWidth="1"/>
    <col min="14082" max="14082" width="12.85546875" style="11" customWidth="1"/>
    <col min="14083" max="14083" width="13.7109375" style="11" customWidth="1"/>
    <col min="14084" max="14084" width="21.85546875" style="11" customWidth="1"/>
    <col min="14085" max="14085" width="32" style="11" customWidth="1"/>
    <col min="14086" max="14086" width="12.85546875" style="11" customWidth="1"/>
    <col min="14087" max="14087" width="21.140625" style="11" customWidth="1"/>
    <col min="14088" max="14088" width="11.28515625" style="11" customWidth="1"/>
    <col min="14089" max="14336" width="9.140625" style="11"/>
    <col min="14337" max="14337" width="6.5703125" style="11" customWidth="1"/>
    <col min="14338" max="14338" width="12.85546875" style="11" customWidth="1"/>
    <col min="14339" max="14339" width="13.7109375" style="11" customWidth="1"/>
    <col min="14340" max="14340" width="21.85546875" style="11" customWidth="1"/>
    <col min="14341" max="14341" width="32" style="11" customWidth="1"/>
    <col min="14342" max="14342" width="12.85546875" style="11" customWidth="1"/>
    <col min="14343" max="14343" width="21.140625" style="11" customWidth="1"/>
    <col min="14344" max="14344" width="11.28515625" style="11" customWidth="1"/>
    <col min="14345" max="14592" width="9.140625" style="11"/>
    <col min="14593" max="14593" width="6.5703125" style="11" customWidth="1"/>
    <col min="14594" max="14594" width="12.85546875" style="11" customWidth="1"/>
    <col min="14595" max="14595" width="13.7109375" style="11" customWidth="1"/>
    <col min="14596" max="14596" width="21.85546875" style="11" customWidth="1"/>
    <col min="14597" max="14597" width="32" style="11" customWidth="1"/>
    <col min="14598" max="14598" width="12.85546875" style="11" customWidth="1"/>
    <col min="14599" max="14599" width="21.140625" style="11" customWidth="1"/>
    <col min="14600" max="14600" width="11.28515625" style="11" customWidth="1"/>
    <col min="14601" max="14848" width="9.140625" style="11"/>
    <col min="14849" max="14849" width="6.5703125" style="11" customWidth="1"/>
    <col min="14850" max="14850" width="12.85546875" style="11" customWidth="1"/>
    <col min="14851" max="14851" width="13.7109375" style="11" customWidth="1"/>
    <col min="14852" max="14852" width="21.85546875" style="11" customWidth="1"/>
    <col min="14853" max="14853" width="32" style="11" customWidth="1"/>
    <col min="14854" max="14854" width="12.85546875" style="11" customWidth="1"/>
    <col min="14855" max="14855" width="21.140625" style="11" customWidth="1"/>
    <col min="14856" max="14856" width="11.28515625" style="11" customWidth="1"/>
    <col min="14857" max="15104" width="9.140625" style="11"/>
    <col min="15105" max="15105" width="6.5703125" style="11" customWidth="1"/>
    <col min="15106" max="15106" width="12.85546875" style="11" customWidth="1"/>
    <col min="15107" max="15107" width="13.7109375" style="11" customWidth="1"/>
    <col min="15108" max="15108" width="21.85546875" style="11" customWidth="1"/>
    <col min="15109" max="15109" width="32" style="11" customWidth="1"/>
    <col min="15110" max="15110" width="12.85546875" style="11" customWidth="1"/>
    <col min="15111" max="15111" width="21.140625" style="11" customWidth="1"/>
    <col min="15112" max="15112" width="11.28515625" style="11" customWidth="1"/>
    <col min="15113" max="15360" width="9.140625" style="11"/>
    <col min="15361" max="15361" width="6.5703125" style="11" customWidth="1"/>
    <col min="15362" max="15362" width="12.85546875" style="11" customWidth="1"/>
    <col min="15363" max="15363" width="13.7109375" style="11" customWidth="1"/>
    <col min="15364" max="15364" width="21.85546875" style="11" customWidth="1"/>
    <col min="15365" max="15365" width="32" style="11" customWidth="1"/>
    <col min="15366" max="15366" width="12.85546875" style="11" customWidth="1"/>
    <col min="15367" max="15367" width="21.140625" style="11" customWidth="1"/>
    <col min="15368" max="15368" width="11.28515625" style="11" customWidth="1"/>
    <col min="15369" max="15616" width="9.140625" style="11"/>
    <col min="15617" max="15617" width="6.5703125" style="11" customWidth="1"/>
    <col min="15618" max="15618" width="12.85546875" style="11" customWidth="1"/>
    <col min="15619" max="15619" width="13.7109375" style="11" customWidth="1"/>
    <col min="15620" max="15620" width="21.85546875" style="11" customWidth="1"/>
    <col min="15621" max="15621" width="32" style="11" customWidth="1"/>
    <col min="15622" max="15622" width="12.85546875" style="11" customWidth="1"/>
    <col min="15623" max="15623" width="21.140625" style="11" customWidth="1"/>
    <col min="15624" max="15624" width="11.28515625" style="11" customWidth="1"/>
    <col min="15625" max="15872" width="9.140625" style="11"/>
    <col min="15873" max="15873" width="6.5703125" style="11" customWidth="1"/>
    <col min="15874" max="15874" width="12.85546875" style="11" customWidth="1"/>
    <col min="15875" max="15875" width="13.7109375" style="11" customWidth="1"/>
    <col min="15876" max="15876" width="21.85546875" style="11" customWidth="1"/>
    <col min="15877" max="15877" width="32" style="11" customWidth="1"/>
    <col min="15878" max="15878" width="12.85546875" style="11" customWidth="1"/>
    <col min="15879" max="15879" width="21.140625" style="11" customWidth="1"/>
    <col min="15880" max="15880" width="11.28515625" style="11" customWidth="1"/>
    <col min="15881" max="16128" width="9.140625" style="11"/>
    <col min="16129" max="16129" width="6.5703125" style="11" customWidth="1"/>
    <col min="16130" max="16130" width="12.85546875" style="11" customWidth="1"/>
    <col min="16131" max="16131" width="13.7109375" style="11" customWidth="1"/>
    <col min="16132" max="16132" width="21.85546875" style="11" customWidth="1"/>
    <col min="16133" max="16133" width="32" style="11" customWidth="1"/>
    <col min="16134" max="16134" width="12.85546875" style="11" customWidth="1"/>
    <col min="16135" max="16135" width="21.140625" style="11" customWidth="1"/>
    <col min="16136" max="16136" width="11.28515625" style="11" customWidth="1"/>
    <col min="16137" max="16384" width="9.140625" style="11"/>
  </cols>
  <sheetData>
    <row r="2" spans="1:10" ht="18">
      <c r="A2" s="44" t="s">
        <v>14</v>
      </c>
      <c r="B2" s="44"/>
      <c r="C2" s="44"/>
      <c r="D2" s="44"/>
    </row>
    <row r="3" spans="1:10" ht="18">
      <c r="A3" s="44" t="s">
        <v>15</v>
      </c>
      <c r="B3" s="44"/>
      <c r="C3" s="44"/>
      <c r="D3" s="44"/>
    </row>
    <row r="4" spans="1:10" ht="18">
      <c r="A4" s="44" t="s">
        <v>39</v>
      </c>
      <c r="B4" s="44"/>
      <c r="C4" s="44"/>
      <c r="D4" s="44"/>
    </row>
    <row r="5" spans="1:10" s="45" customFormat="1" ht="18">
      <c r="A5" s="46"/>
      <c r="B5" s="46"/>
      <c r="C5" s="46"/>
      <c r="D5" s="3" t="s">
        <v>65</v>
      </c>
      <c r="E5" s="3"/>
      <c r="H5" s="11"/>
      <c r="I5" s="11"/>
      <c r="J5" s="11"/>
    </row>
    <row r="6" spans="1:10" ht="18.75" thickBot="1">
      <c r="A6" s="27"/>
      <c r="B6" s="27"/>
      <c r="C6" s="27"/>
      <c r="D6" s="44"/>
    </row>
    <row r="7" spans="1:10" ht="49.5">
      <c r="A7" s="74" t="s">
        <v>24</v>
      </c>
      <c r="B7" s="75" t="s">
        <v>25</v>
      </c>
      <c r="C7" s="76" t="s">
        <v>26</v>
      </c>
      <c r="D7" s="77" t="s">
        <v>16</v>
      </c>
      <c r="E7" s="78" t="s">
        <v>27</v>
      </c>
      <c r="F7" s="79" t="s">
        <v>29</v>
      </c>
    </row>
    <row r="8" spans="1:10" s="125" customFormat="1" ht="66">
      <c r="A8" s="126">
        <v>1</v>
      </c>
      <c r="B8" s="118">
        <v>43214</v>
      </c>
      <c r="C8" s="121">
        <v>951</v>
      </c>
      <c r="D8" s="122" t="s">
        <v>40</v>
      </c>
      <c r="E8" s="122" t="s">
        <v>66</v>
      </c>
      <c r="F8" s="127">
        <v>19000</v>
      </c>
      <c r="G8" s="124"/>
    </row>
    <row r="9" spans="1:10" ht="17.25" thickBot="1">
      <c r="A9" s="80"/>
      <c r="B9" s="81"/>
      <c r="C9" s="82"/>
      <c r="D9" s="69" t="s">
        <v>28</v>
      </c>
      <c r="E9" s="83"/>
      <c r="F9" s="84">
        <f>SUM(F8:F8)</f>
        <v>19000</v>
      </c>
      <c r="G9" s="30"/>
      <c r="H9" s="30"/>
    </row>
    <row r="10" spans="1:10">
      <c r="A10" s="59"/>
      <c r="B10" s="59"/>
      <c r="C10" s="36"/>
      <c r="D10" s="36"/>
      <c r="E10" s="37"/>
      <c r="F10" s="38"/>
    </row>
    <row r="11" spans="1:10">
      <c r="A11" s="49"/>
      <c r="B11" s="49"/>
      <c r="C11" s="36"/>
      <c r="D11" s="36"/>
      <c r="E11" s="37"/>
      <c r="F11" s="38"/>
    </row>
    <row r="12" spans="1:10">
      <c r="A12" s="49"/>
      <c r="B12" s="49"/>
      <c r="C12" s="36"/>
      <c r="D12" s="36"/>
      <c r="E12" s="37"/>
      <c r="F12" s="38"/>
      <c r="I12" s="11" t="s">
        <v>32</v>
      </c>
    </row>
    <row r="13" spans="1:10">
      <c r="A13" s="49"/>
      <c r="B13" s="49"/>
      <c r="C13" s="36"/>
      <c r="D13" s="36"/>
      <c r="E13" s="37"/>
      <c r="F13" s="38"/>
    </row>
    <row r="14" spans="1:10">
      <c r="A14" s="49"/>
      <c r="B14" s="49"/>
      <c r="C14" s="31"/>
      <c r="D14" s="36"/>
      <c r="E14" s="37"/>
      <c r="F14" s="38"/>
    </row>
    <row r="15" spans="1:10">
      <c r="A15" s="49"/>
      <c r="B15" s="49"/>
      <c r="C15" s="31"/>
      <c r="D15" s="36"/>
      <c r="E15" s="37"/>
      <c r="F15" s="39"/>
    </row>
    <row r="16" spans="1:10">
      <c r="A16" s="49"/>
      <c r="B16" s="49"/>
      <c r="C16" s="31"/>
      <c r="D16" s="31"/>
      <c r="E16" s="32"/>
      <c r="F16" s="40"/>
    </row>
    <row r="17" spans="1:6">
      <c r="A17" s="49"/>
      <c r="B17" s="31"/>
      <c r="C17" s="31"/>
      <c r="D17" s="31"/>
      <c r="E17" s="32"/>
      <c r="F17" s="40"/>
    </row>
    <row r="18" spans="1:6">
      <c r="A18" s="49"/>
      <c r="B18" s="31"/>
      <c r="C18" s="31"/>
      <c r="D18" s="31"/>
      <c r="E18" s="32"/>
      <c r="F18" s="40"/>
    </row>
    <row r="19" spans="1:6">
      <c r="A19" s="49"/>
      <c r="B19" s="31"/>
      <c r="C19" s="31"/>
      <c r="D19" s="31"/>
      <c r="E19" s="32"/>
      <c r="F19" s="40"/>
    </row>
    <row r="20" spans="1:6">
      <c r="A20" s="31"/>
      <c r="B20" s="31"/>
      <c r="C20" s="31"/>
      <c r="D20" s="31"/>
      <c r="E20" s="31"/>
      <c r="F20" s="41"/>
    </row>
    <row r="21" spans="1:6">
      <c r="A21" s="50"/>
      <c r="B21" s="50"/>
      <c r="C21" s="31"/>
      <c r="D21" s="31"/>
      <c r="E21" s="31"/>
      <c r="F21" s="41"/>
    </row>
    <row r="22" spans="1:6">
      <c r="A22" s="50"/>
      <c r="B22" s="50"/>
      <c r="C22" s="31"/>
      <c r="D22" s="31"/>
      <c r="E22" s="31"/>
      <c r="F22" s="41"/>
    </row>
    <row r="23" spans="1:6">
      <c r="A23" s="50"/>
      <c r="B23" s="50"/>
      <c r="C23" s="31"/>
      <c r="D23" s="31"/>
      <c r="E23" s="31"/>
      <c r="F23" s="41"/>
    </row>
    <row r="24" spans="1:6">
      <c r="A24" s="50"/>
      <c r="B24" s="50"/>
      <c r="C24" s="31"/>
      <c r="D24" s="31"/>
      <c r="E24" s="31"/>
      <c r="F24" s="41"/>
    </row>
    <row r="25" spans="1:6">
      <c r="A25" s="45"/>
      <c r="B25" s="45"/>
      <c r="E25" s="11"/>
      <c r="F25" s="42"/>
    </row>
    <row r="26" spans="1:6">
      <c r="A26" s="45"/>
      <c r="B26" s="45"/>
      <c r="E26" s="11"/>
      <c r="F26" s="42"/>
    </row>
    <row r="27" spans="1:6">
      <c r="A27" s="51"/>
      <c r="E27" s="11"/>
      <c r="F27" s="42"/>
    </row>
    <row r="28" spans="1:6">
      <c r="A28" s="45"/>
      <c r="E28" s="11"/>
      <c r="F28" s="42"/>
    </row>
    <row r="29" spans="1:6">
      <c r="E29" s="11"/>
      <c r="F29" s="42"/>
    </row>
    <row r="30" spans="1:6">
      <c r="E30" s="11"/>
      <c r="F30" s="42"/>
    </row>
    <row r="31" spans="1:6">
      <c r="E31" s="11"/>
      <c r="F31" s="42"/>
    </row>
    <row r="32" spans="1:6">
      <c r="E32" s="11"/>
      <c r="F32" s="42"/>
    </row>
    <row r="33" spans="1:6">
      <c r="A33" s="51"/>
      <c r="E33" s="11"/>
      <c r="F33" s="42"/>
    </row>
    <row r="34" spans="1:6">
      <c r="B34" s="52"/>
      <c r="E34" s="11"/>
      <c r="F34" s="42"/>
    </row>
    <row r="35" spans="1:6">
      <c r="C35" s="45"/>
      <c r="E35" s="11"/>
      <c r="F35" s="42"/>
    </row>
    <row r="36" spans="1:6">
      <c r="A36" s="52"/>
      <c r="E36" s="11"/>
      <c r="F36" s="42"/>
    </row>
    <row r="37" spans="1:6">
      <c r="A37" s="51"/>
      <c r="E37" s="11"/>
      <c r="F37" s="42"/>
    </row>
    <row r="38" spans="1:6">
      <c r="A38" s="51"/>
      <c r="E38" s="11"/>
      <c r="F38" s="42"/>
    </row>
    <row r="39" spans="1:6">
      <c r="E39" s="11"/>
      <c r="F39" s="42"/>
    </row>
    <row r="40" spans="1:6">
      <c r="E40" s="11"/>
      <c r="F40" s="42"/>
    </row>
    <row r="41" spans="1:6">
      <c r="E41" s="11"/>
      <c r="F41" s="42"/>
    </row>
    <row r="42" spans="1:6">
      <c r="E42" s="11"/>
      <c r="F42" s="42"/>
    </row>
    <row r="43" spans="1:6">
      <c r="E43" s="11"/>
      <c r="F43" s="42"/>
    </row>
    <row r="44" spans="1:6">
      <c r="E44" s="11"/>
      <c r="F44" s="42"/>
    </row>
    <row r="45" spans="1:6">
      <c r="E45" s="11"/>
      <c r="F45" s="42"/>
    </row>
    <row r="46" spans="1:6">
      <c r="E46" s="11"/>
      <c r="F46" s="42"/>
    </row>
    <row r="47" spans="1:6">
      <c r="E47" s="11"/>
      <c r="F47" s="42"/>
    </row>
    <row r="48" spans="1:6">
      <c r="E48" s="11"/>
      <c r="F48" s="42"/>
    </row>
    <row r="49" spans="1:6">
      <c r="E49" s="11"/>
      <c r="F49" s="42"/>
    </row>
    <row r="50" spans="1:6">
      <c r="E50" s="11"/>
      <c r="F50" s="42"/>
    </row>
    <row r="51" spans="1:6">
      <c r="E51" s="11"/>
      <c r="F51" s="42"/>
    </row>
    <row r="52" spans="1:6">
      <c r="A52" s="51"/>
      <c r="E52" s="11"/>
      <c r="F52" s="42"/>
    </row>
    <row r="53" spans="1:6">
      <c r="A53" s="51"/>
      <c r="E53" s="11"/>
      <c r="F53" s="42"/>
    </row>
    <row r="54" spans="1:6">
      <c r="A54" s="51"/>
      <c r="E54" s="11"/>
      <c r="F54" s="42"/>
    </row>
    <row r="55" spans="1:6">
      <c r="A55" s="51"/>
      <c r="E55" s="11"/>
      <c r="F55" s="42"/>
    </row>
    <row r="56" spans="1:6">
      <c r="A56" s="51"/>
      <c r="E56" s="11"/>
      <c r="F56" s="42"/>
    </row>
    <row r="57" spans="1:6">
      <c r="A57" s="51"/>
      <c r="E57" s="11"/>
      <c r="F57" s="42"/>
    </row>
    <row r="58" spans="1:6">
      <c r="A58" s="51"/>
      <c r="E58" s="11"/>
      <c r="F58" s="42"/>
    </row>
    <row r="59" spans="1:6">
      <c r="A59" s="51"/>
      <c r="E59" s="11"/>
      <c r="F59" s="42"/>
    </row>
    <row r="60" spans="1:6">
      <c r="A60" s="51"/>
      <c r="E60" s="11"/>
      <c r="F60" s="42"/>
    </row>
    <row r="61" spans="1:6">
      <c r="A61" s="51"/>
      <c r="B61" s="53"/>
      <c r="E61" s="11"/>
      <c r="F61" s="42"/>
    </row>
    <row r="62" spans="1:6">
      <c r="A62" s="51"/>
      <c r="E62" s="11"/>
      <c r="F62" s="42"/>
    </row>
    <row r="63" spans="1:6">
      <c r="A63" s="54"/>
      <c r="E63" s="11"/>
      <c r="F63" s="42"/>
    </row>
    <row r="64" spans="1:6">
      <c r="A64" s="28"/>
      <c r="E64" s="11"/>
      <c r="F64" s="42"/>
    </row>
    <row r="65" spans="1:6">
      <c r="A65" s="28"/>
      <c r="E65" s="11"/>
      <c r="F65" s="42"/>
    </row>
    <row r="66" spans="1:6">
      <c r="A66" s="28"/>
      <c r="E66" s="11"/>
      <c r="F66" s="42"/>
    </row>
    <row r="67" spans="1:6">
      <c r="A67" s="28"/>
      <c r="E67" s="11"/>
      <c r="F67" s="42"/>
    </row>
    <row r="68" spans="1:6">
      <c r="A68" s="28"/>
      <c r="E68" s="11"/>
      <c r="F68" s="42"/>
    </row>
    <row r="69" spans="1:6">
      <c r="A69" s="28"/>
      <c r="E69" s="11"/>
      <c r="F69" s="42"/>
    </row>
    <row r="70" spans="1:6">
      <c r="A70" s="45"/>
      <c r="B70" s="45"/>
      <c r="E70" s="11"/>
      <c r="F70" s="42"/>
    </row>
    <row r="71" spans="1:6">
      <c r="A71" s="28"/>
      <c r="E71" s="11"/>
      <c r="F71" s="42"/>
    </row>
    <row r="72" spans="1:6">
      <c r="A72" s="28"/>
      <c r="E72" s="11"/>
      <c r="F72" s="42"/>
    </row>
    <row r="73" spans="1:6">
      <c r="A73" s="28"/>
      <c r="E73" s="11"/>
      <c r="F73" s="42"/>
    </row>
    <row r="74" spans="1:6">
      <c r="A74" s="28"/>
      <c r="E74" s="11"/>
    </row>
    <row r="75" spans="1:6">
      <c r="A75" s="28"/>
      <c r="E75" s="11"/>
    </row>
    <row r="76" spans="1:6">
      <c r="A76" s="28"/>
      <c r="E76" s="11"/>
    </row>
    <row r="77" spans="1:6">
      <c r="A77" s="28"/>
      <c r="E77" s="11"/>
    </row>
    <row r="78" spans="1:6">
      <c r="A78" s="28"/>
      <c r="E78" s="11"/>
    </row>
    <row r="79" spans="1:6">
      <c r="A79" s="55"/>
      <c r="E79" s="11"/>
    </row>
    <row r="80" spans="1:6">
      <c r="A80" s="28"/>
      <c r="E80" s="11"/>
    </row>
    <row r="81" spans="1:5">
      <c r="A81" s="28"/>
      <c r="E81" s="11"/>
    </row>
    <row r="82" spans="1:5">
      <c r="A82" s="28"/>
      <c r="E82" s="11"/>
    </row>
    <row r="83" spans="1:5">
      <c r="A83" s="28"/>
      <c r="E83" s="11"/>
    </row>
    <row r="84" spans="1:5">
      <c r="A84" s="28"/>
      <c r="E84" s="11"/>
    </row>
    <row r="85" spans="1:5">
      <c r="A85" s="28"/>
      <c r="E85" s="11"/>
    </row>
    <row r="86" spans="1:5">
      <c r="A86" s="28"/>
      <c r="E86" s="11"/>
    </row>
    <row r="87" spans="1:5">
      <c r="A87" s="28"/>
      <c r="E87" s="11"/>
    </row>
    <row r="88" spans="1:5">
      <c r="A88" s="28"/>
      <c r="E88" s="11"/>
    </row>
    <row r="89" spans="1:5">
      <c r="A89" s="28"/>
      <c r="E89" s="11"/>
    </row>
    <row r="90" spans="1:5">
      <c r="A90" s="28"/>
      <c r="E90" s="11"/>
    </row>
    <row r="91" spans="1:5">
      <c r="A91" s="28"/>
      <c r="E91" s="11"/>
    </row>
    <row r="92" spans="1:5">
      <c r="A92" s="28"/>
      <c r="E92" s="11"/>
    </row>
    <row r="93" spans="1:5">
      <c r="A93" s="28"/>
      <c r="E93" s="11"/>
    </row>
    <row r="94" spans="1:5">
      <c r="A94" s="28"/>
      <c r="E94" s="11"/>
    </row>
    <row r="95" spans="1:5">
      <c r="A95" s="28"/>
      <c r="E95" s="11"/>
    </row>
    <row r="96" spans="1:5">
      <c r="A96" s="28"/>
      <c r="E96" s="11"/>
    </row>
    <row r="97" spans="1:5">
      <c r="A97" s="28"/>
      <c r="E97" s="11"/>
    </row>
    <row r="98" spans="1:5">
      <c r="A98" s="56"/>
      <c r="E98" s="11"/>
    </row>
    <row r="99" spans="1:5">
      <c r="A99" s="28"/>
      <c r="E99" s="11"/>
    </row>
    <row r="100" spans="1:5">
      <c r="A100" s="28"/>
      <c r="E100" s="11"/>
    </row>
    <row r="101" spans="1:5">
      <c r="A101" s="28"/>
      <c r="E101" s="11"/>
    </row>
    <row r="102" spans="1:5">
      <c r="A102" s="28"/>
      <c r="E102" s="11"/>
    </row>
    <row r="103" spans="1:5">
      <c r="E103" s="11"/>
    </row>
    <row r="104" spans="1:5">
      <c r="E104" s="11"/>
    </row>
    <row r="105" spans="1:5">
      <c r="E105" s="11"/>
    </row>
    <row r="106" spans="1:5">
      <c r="E106" s="11"/>
    </row>
    <row r="107" spans="1:5">
      <c r="E107" s="11"/>
    </row>
    <row r="108" spans="1:5">
      <c r="E108" s="11"/>
    </row>
    <row r="109" spans="1:5">
      <c r="E109" s="11"/>
    </row>
    <row r="110" spans="1:5">
      <c r="E110" s="11"/>
    </row>
    <row r="111" spans="1:5">
      <c r="E111" s="11"/>
    </row>
    <row r="112" spans="1:5">
      <c r="E112" s="11"/>
    </row>
    <row r="113" spans="5:5">
      <c r="E113" s="11"/>
    </row>
    <row r="114" spans="5:5">
      <c r="E114" s="11"/>
    </row>
    <row r="115" spans="5:5">
      <c r="E115" s="11"/>
    </row>
    <row r="116" spans="5:5">
      <c r="E116" s="11"/>
    </row>
    <row r="117" spans="5:5">
      <c r="E117" s="11"/>
    </row>
    <row r="118" spans="5:5">
      <c r="E118" s="11"/>
    </row>
    <row r="119" spans="5:5">
      <c r="E119" s="11"/>
    </row>
    <row r="120" spans="5:5">
      <c r="E120" s="11"/>
    </row>
    <row r="121" spans="5:5">
      <c r="E121" s="11"/>
    </row>
    <row r="122" spans="5:5">
      <c r="E122" s="11"/>
    </row>
    <row r="123" spans="5:5">
      <c r="E123" s="11"/>
    </row>
    <row r="124" spans="5:5">
      <c r="E124" s="11"/>
    </row>
    <row r="125" spans="5:5">
      <c r="E125" s="11"/>
    </row>
    <row r="126" spans="5:5">
      <c r="E126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opLeftCell="A14" workbookViewId="0">
      <selection activeCell="L9" sqref="L9"/>
    </sheetView>
  </sheetViews>
  <sheetFormatPr defaultRowHeight="16.5"/>
  <cols>
    <col min="1" max="1" width="10.5703125" style="11" customWidth="1"/>
    <col min="2" max="2" width="11.85546875" style="11" bestFit="1" customWidth="1"/>
    <col min="3" max="3" width="16.42578125" style="11" customWidth="1"/>
    <col min="4" max="4" width="31.28515625" style="139" customWidth="1"/>
    <col min="5" max="5" width="60.7109375" style="11" customWidth="1"/>
    <col min="6" max="6" width="12" style="11" bestFit="1" customWidth="1"/>
    <col min="7" max="257" width="9.140625" style="11"/>
    <col min="258" max="258" width="15.140625" style="11" customWidth="1"/>
    <col min="259" max="259" width="9.140625" style="11"/>
    <col min="260" max="260" width="11.140625" style="11" customWidth="1"/>
    <col min="261" max="261" width="11.7109375" style="11" bestFit="1" customWidth="1"/>
    <col min="262" max="262" width="115.7109375" style="11" customWidth="1"/>
    <col min="263" max="513" width="9.140625" style="11"/>
    <col min="514" max="514" width="15.140625" style="11" customWidth="1"/>
    <col min="515" max="515" width="9.140625" style="11"/>
    <col min="516" max="516" width="11.140625" style="11" customWidth="1"/>
    <col min="517" max="517" width="11.7109375" style="11" bestFit="1" customWidth="1"/>
    <col min="518" max="518" width="115.7109375" style="11" customWidth="1"/>
    <col min="519" max="769" width="9.140625" style="11"/>
    <col min="770" max="770" width="15.140625" style="11" customWidth="1"/>
    <col min="771" max="771" width="9.140625" style="11"/>
    <col min="772" max="772" width="11.140625" style="11" customWidth="1"/>
    <col min="773" max="773" width="11.7109375" style="11" bestFit="1" customWidth="1"/>
    <col min="774" max="774" width="115.7109375" style="11" customWidth="1"/>
    <col min="775" max="1025" width="9.140625" style="11"/>
    <col min="1026" max="1026" width="15.140625" style="11" customWidth="1"/>
    <col min="1027" max="1027" width="9.140625" style="11"/>
    <col min="1028" max="1028" width="11.140625" style="11" customWidth="1"/>
    <col min="1029" max="1029" width="11.7109375" style="11" bestFit="1" customWidth="1"/>
    <col min="1030" max="1030" width="115.7109375" style="11" customWidth="1"/>
    <col min="1031" max="1281" width="9.140625" style="11"/>
    <col min="1282" max="1282" width="15.140625" style="11" customWidth="1"/>
    <col min="1283" max="1283" width="9.140625" style="11"/>
    <col min="1284" max="1284" width="11.140625" style="11" customWidth="1"/>
    <col min="1285" max="1285" width="11.7109375" style="11" bestFit="1" customWidth="1"/>
    <col min="1286" max="1286" width="115.7109375" style="11" customWidth="1"/>
    <col min="1287" max="1537" width="9.140625" style="11"/>
    <col min="1538" max="1538" width="15.140625" style="11" customWidth="1"/>
    <col min="1539" max="1539" width="9.140625" style="11"/>
    <col min="1540" max="1540" width="11.140625" style="11" customWidth="1"/>
    <col min="1541" max="1541" width="11.7109375" style="11" bestFit="1" customWidth="1"/>
    <col min="1542" max="1542" width="115.7109375" style="11" customWidth="1"/>
    <col min="1543" max="1793" width="9.140625" style="11"/>
    <col min="1794" max="1794" width="15.140625" style="11" customWidth="1"/>
    <col min="1795" max="1795" width="9.140625" style="11"/>
    <col min="1796" max="1796" width="11.140625" style="11" customWidth="1"/>
    <col min="1797" max="1797" width="11.7109375" style="11" bestFit="1" customWidth="1"/>
    <col min="1798" max="1798" width="115.7109375" style="11" customWidth="1"/>
    <col min="1799" max="2049" width="9.140625" style="11"/>
    <col min="2050" max="2050" width="15.140625" style="11" customWidth="1"/>
    <col min="2051" max="2051" width="9.140625" style="11"/>
    <col min="2052" max="2052" width="11.140625" style="11" customWidth="1"/>
    <col min="2053" max="2053" width="11.7109375" style="11" bestFit="1" customWidth="1"/>
    <col min="2054" max="2054" width="115.7109375" style="11" customWidth="1"/>
    <col min="2055" max="2305" width="9.140625" style="11"/>
    <col min="2306" max="2306" width="15.140625" style="11" customWidth="1"/>
    <col min="2307" max="2307" width="9.140625" style="11"/>
    <col min="2308" max="2308" width="11.140625" style="11" customWidth="1"/>
    <col min="2309" max="2309" width="11.7109375" style="11" bestFit="1" customWidth="1"/>
    <col min="2310" max="2310" width="115.7109375" style="11" customWidth="1"/>
    <col min="2311" max="2561" width="9.140625" style="11"/>
    <col min="2562" max="2562" width="15.140625" style="11" customWidth="1"/>
    <col min="2563" max="2563" width="9.140625" style="11"/>
    <col min="2564" max="2564" width="11.140625" style="11" customWidth="1"/>
    <col min="2565" max="2565" width="11.7109375" style="11" bestFit="1" customWidth="1"/>
    <col min="2566" max="2566" width="115.7109375" style="11" customWidth="1"/>
    <col min="2567" max="2817" width="9.140625" style="11"/>
    <col min="2818" max="2818" width="15.140625" style="11" customWidth="1"/>
    <col min="2819" max="2819" width="9.140625" style="11"/>
    <col min="2820" max="2820" width="11.140625" style="11" customWidth="1"/>
    <col min="2821" max="2821" width="11.7109375" style="11" bestFit="1" customWidth="1"/>
    <col min="2822" max="2822" width="115.7109375" style="11" customWidth="1"/>
    <col min="2823" max="3073" width="9.140625" style="11"/>
    <col min="3074" max="3074" width="15.140625" style="11" customWidth="1"/>
    <col min="3075" max="3075" width="9.140625" style="11"/>
    <col min="3076" max="3076" width="11.140625" style="11" customWidth="1"/>
    <col min="3077" max="3077" width="11.7109375" style="11" bestFit="1" customWidth="1"/>
    <col min="3078" max="3078" width="115.7109375" style="11" customWidth="1"/>
    <col min="3079" max="3329" width="9.140625" style="11"/>
    <col min="3330" max="3330" width="15.140625" style="11" customWidth="1"/>
    <col min="3331" max="3331" width="9.140625" style="11"/>
    <col min="3332" max="3332" width="11.140625" style="11" customWidth="1"/>
    <col min="3333" max="3333" width="11.7109375" style="11" bestFit="1" customWidth="1"/>
    <col min="3334" max="3334" width="115.7109375" style="11" customWidth="1"/>
    <col min="3335" max="3585" width="9.140625" style="11"/>
    <col min="3586" max="3586" width="15.140625" style="11" customWidth="1"/>
    <col min="3587" max="3587" width="9.140625" style="11"/>
    <col min="3588" max="3588" width="11.140625" style="11" customWidth="1"/>
    <col min="3589" max="3589" width="11.7109375" style="11" bestFit="1" customWidth="1"/>
    <col min="3590" max="3590" width="115.7109375" style="11" customWidth="1"/>
    <col min="3591" max="3841" width="9.140625" style="11"/>
    <col min="3842" max="3842" width="15.140625" style="11" customWidth="1"/>
    <col min="3843" max="3843" width="9.140625" style="11"/>
    <col min="3844" max="3844" width="11.140625" style="11" customWidth="1"/>
    <col min="3845" max="3845" width="11.7109375" style="11" bestFit="1" customWidth="1"/>
    <col min="3846" max="3846" width="115.7109375" style="11" customWidth="1"/>
    <col min="3847" max="4097" width="9.140625" style="11"/>
    <col min="4098" max="4098" width="15.140625" style="11" customWidth="1"/>
    <col min="4099" max="4099" width="9.140625" style="11"/>
    <col min="4100" max="4100" width="11.140625" style="11" customWidth="1"/>
    <col min="4101" max="4101" width="11.7109375" style="11" bestFit="1" customWidth="1"/>
    <col min="4102" max="4102" width="115.7109375" style="11" customWidth="1"/>
    <col min="4103" max="4353" width="9.140625" style="11"/>
    <col min="4354" max="4354" width="15.140625" style="11" customWidth="1"/>
    <col min="4355" max="4355" width="9.140625" style="11"/>
    <col min="4356" max="4356" width="11.140625" style="11" customWidth="1"/>
    <col min="4357" max="4357" width="11.7109375" style="11" bestFit="1" customWidth="1"/>
    <col min="4358" max="4358" width="115.7109375" style="11" customWidth="1"/>
    <col min="4359" max="4609" width="9.140625" style="11"/>
    <col min="4610" max="4610" width="15.140625" style="11" customWidth="1"/>
    <col min="4611" max="4611" width="9.140625" style="11"/>
    <col min="4612" max="4612" width="11.140625" style="11" customWidth="1"/>
    <col min="4613" max="4613" width="11.7109375" style="11" bestFit="1" customWidth="1"/>
    <col min="4614" max="4614" width="115.7109375" style="11" customWidth="1"/>
    <col min="4615" max="4865" width="9.140625" style="11"/>
    <col min="4866" max="4866" width="15.140625" style="11" customWidth="1"/>
    <col min="4867" max="4867" width="9.140625" style="11"/>
    <col min="4868" max="4868" width="11.140625" style="11" customWidth="1"/>
    <col min="4869" max="4869" width="11.7109375" style="11" bestFit="1" customWidth="1"/>
    <col min="4870" max="4870" width="115.7109375" style="11" customWidth="1"/>
    <col min="4871" max="5121" width="9.140625" style="11"/>
    <col min="5122" max="5122" width="15.140625" style="11" customWidth="1"/>
    <col min="5123" max="5123" width="9.140625" style="11"/>
    <col min="5124" max="5124" width="11.140625" style="11" customWidth="1"/>
    <col min="5125" max="5125" width="11.7109375" style="11" bestFit="1" customWidth="1"/>
    <col min="5126" max="5126" width="115.7109375" style="11" customWidth="1"/>
    <col min="5127" max="5377" width="9.140625" style="11"/>
    <col min="5378" max="5378" width="15.140625" style="11" customWidth="1"/>
    <col min="5379" max="5379" width="9.140625" style="11"/>
    <col min="5380" max="5380" width="11.140625" style="11" customWidth="1"/>
    <col min="5381" max="5381" width="11.7109375" style="11" bestFit="1" customWidth="1"/>
    <col min="5382" max="5382" width="115.7109375" style="11" customWidth="1"/>
    <col min="5383" max="5633" width="9.140625" style="11"/>
    <col min="5634" max="5634" width="15.140625" style="11" customWidth="1"/>
    <col min="5635" max="5635" width="9.140625" style="11"/>
    <col min="5636" max="5636" width="11.140625" style="11" customWidth="1"/>
    <col min="5637" max="5637" width="11.7109375" style="11" bestFit="1" customWidth="1"/>
    <col min="5638" max="5638" width="115.7109375" style="11" customWidth="1"/>
    <col min="5639" max="5889" width="9.140625" style="11"/>
    <col min="5890" max="5890" width="15.140625" style="11" customWidth="1"/>
    <col min="5891" max="5891" width="9.140625" style="11"/>
    <col min="5892" max="5892" width="11.140625" style="11" customWidth="1"/>
    <col min="5893" max="5893" width="11.7109375" style="11" bestFit="1" customWidth="1"/>
    <col min="5894" max="5894" width="115.7109375" style="11" customWidth="1"/>
    <col min="5895" max="6145" width="9.140625" style="11"/>
    <col min="6146" max="6146" width="15.140625" style="11" customWidth="1"/>
    <col min="6147" max="6147" width="9.140625" style="11"/>
    <col min="6148" max="6148" width="11.140625" style="11" customWidth="1"/>
    <col min="6149" max="6149" width="11.7109375" style="11" bestFit="1" customWidth="1"/>
    <col min="6150" max="6150" width="115.7109375" style="11" customWidth="1"/>
    <col min="6151" max="6401" width="9.140625" style="11"/>
    <col min="6402" max="6402" width="15.140625" style="11" customWidth="1"/>
    <col min="6403" max="6403" width="9.140625" style="11"/>
    <col min="6404" max="6404" width="11.140625" style="11" customWidth="1"/>
    <col min="6405" max="6405" width="11.7109375" style="11" bestFit="1" customWidth="1"/>
    <col min="6406" max="6406" width="115.7109375" style="11" customWidth="1"/>
    <col min="6407" max="6657" width="9.140625" style="11"/>
    <col min="6658" max="6658" width="15.140625" style="11" customWidth="1"/>
    <col min="6659" max="6659" width="9.140625" style="11"/>
    <col min="6660" max="6660" width="11.140625" style="11" customWidth="1"/>
    <col min="6661" max="6661" width="11.7109375" style="11" bestFit="1" customWidth="1"/>
    <col min="6662" max="6662" width="115.7109375" style="11" customWidth="1"/>
    <col min="6663" max="6913" width="9.140625" style="11"/>
    <col min="6914" max="6914" width="15.140625" style="11" customWidth="1"/>
    <col min="6915" max="6915" width="9.140625" style="11"/>
    <col min="6916" max="6916" width="11.140625" style="11" customWidth="1"/>
    <col min="6917" max="6917" width="11.7109375" style="11" bestFit="1" customWidth="1"/>
    <col min="6918" max="6918" width="115.7109375" style="11" customWidth="1"/>
    <col min="6919" max="7169" width="9.140625" style="11"/>
    <col min="7170" max="7170" width="15.140625" style="11" customWidth="1"/>
    <col min="7171" max="7171" width="9.140625" style="11"/>
    <col min="7172" max="7172" width="11.140625" style="11" customWidth="1"/>
    <col min="7173" max="7173" width="11.7109375" style="11" bestFit="1" customWidth="1"/>
    <col min="7174" max="7174" width="115.7109375" style="11" customWidth="1"/>
    <col min="7175" max="7425" width="9.140625" style="11"/>
    <col min="7426" max="7426" width="15.140625" style="11" customWidth="1"/>
    <col min="7427" max="7427" width="9.140625" style="11"/>
    <col min="7428" max="7428" width="11.140625" style="11" customWidth="1"/>
    <col min="7429" max="7429" width="11.7109375" style="11" bestFit="1" customWidth="1"/>
    <col min="7430" max="7430" width="115.7109375" style="11" customWidth="1"/>
    <col min="7431" max="7681" width="9.140625" style="11"/>
    <col min="7682" max="7682" width="15.140625" style="11" customWidth="1"/>
    <col min="7683" max="7683" width="9.140625" style="11"/>
    <col min="7684" max="7684" width="11.140625" style="11" customWidth="1"/>
    <col min="7685" max="7685" width="11.7109375" style="11" bestFit="1" customWidth="1"/>
    <col min="7686" max="7686" width="115.7109375" style="11" customWidth="1"/>
    <col min="7687" max="7937" width="9.140625" style="11"/>
    <col min="7938" max="7938" width="15.140625" style="11" customWidth="1"/>
    <col min="7939" max="7939" width="9.140625" style="11"/>
    <col min="7940" max="7940" width="11.140625" style="11" customWidth="1"/>
    <col min="7941" max="7941" width="11.7109375" style="11" bestFit="1" customWidth="1"/>
    <col min="7942" max="7942" width="115.7109375" style="11" customWidth="1"/>
    <col min="7943" max="8193" width="9.140625" style="11"/>
    <col min="8194" max="8194" width="15.140625" style="11" customWidth="1"/>
    <col min="8195" max="8195" width="9.140625" style="11"/>
    <col min="8196" max="8196" width="11.140625" style="11" customWidth="1"/>
    <col min="8197" max="8197" width="11.7109375" style="11" bestFit="1" customWidth="1"/>
    <col min="8198" max="8198" width="115.7109375" style="11" customWidth="1"/>
    <col min="8199" max="8449" width="9.140625" style="11"/>
    <col min="8450" max="8450" width="15.140625" style="11" customWidth="1"/>
    <col min="8451" max="8451" width="9.140625" style="11"/>
    <col min="8452" max="8452" width="11.140625" style="11" customWidth="1"/>
    <col min="8453" max="8453" width="11.7109375" style="11" bestFit="1" customWidth="1"/>
    <col min="8454" max="8454" width="115.7109375" style="11" customWidth="1"/>
    <col min="8455" max="8705" width="9.140625" style="11"/>
    <col min="8706" max="8706" width="15.140625" style="11" customWidth="1"/>
    <col min="8707" max="8707" width="9.140625" style="11"/>
    <col min="8708" max="8708" width="11.140625" style="11" customWidth="1"/>
    <col min="8709" max="8709" width="11.7109375" style="11" bestFit="1" customWidth="1"/>
    <col min="8710" max="8710" width="115.7109375" style="11" customWidth="1"/>
    <col min="8711" max="8961" width="9.140625" style="11"/>
    <col min="8962" max="8962" width="15.140625" style="11" customWidth="1"/>
    <col min="8963" max="8963" width="9.140625" style="11"/>
    <col min="8964" max="8964" width="11.140625" style="11" customWidth="1"/>
    <col min="8965" max="8965" width="11.7109375" style="11" bestFit="1" customWidth="1"/>
    <col min="8966" max="8966" width="115.7109375" style="11" customWidth="1"/>
    <col min="8967" max="9217" width="9.140625" style="11"/>
    <col min="9218" max="9218" width="15.140625" style="11" customWidth="1"/>
    <col min="9219" max="9219" width="9.140625" style="11"/>
    <col min="9220" max="9220" width="11.140625" style="11" customWidth="1"/>
    <col min="9221" max="9221" width="11.7109375" style="11" bestFit="1" customWidth="1"/>
    <col min="9222" max="9222" width="115.7109375" style="11" customWidth="1"/>
    <col min="9223" max="9473" width="9.140625" style="11"/>
    <col min="9474" max="9474" width="15.140625" style="11" customWidth="1"/>
    <col min="9475" max="9475" width="9.140625" style="11"/>
    <col min="9476" max="9476" width="11.140625" style="11" customWidth="1"/>
    <col min="9477" max="9477" width="11.7109375" style="11" bestFit="1" customWidth="1"/>
    <col min="9478" max="9478" width="115.7109375" style="11" customWidth="1"/>
    <col min="9479" max="9729" width="9.140625" style="11"/>
    <col min="9730" max="9730" width="15.140625" style="11" customWidth="1"/>
    <col min="9731" max="9731" width="9.140625" style="11"/>
    <col min="9732" max="9732" width="11.140625" style="11" customWidth="1"/>
    <col min="9733" max="9733" width="11.7109375" style="11" bestFit="1" customWidth="1"/>
    <col min="9734" max="9734" width="115.7109375" style="11" customWidth="1"/>
    <col min="9735" max="9985" width="9.140625" style="11"/>
    <col min="9986" max="9986" width="15.140625" style="11" customWidth="1"/>
    <col min="9987" max="9987" width="9.140625" style="11"/>
    <col min="9988" max="9988" width="11.140625" style="11" customWidth="1"/>
    <col min="9989" max="9989" width="11.7109375" style="11" bestFit="1" customWidth="1"/>
    <col min="9990" max="9990" width="115.7109375" style="11" customWidth="1"/>
    <col min="9991" max="10241" width="9.140625" style="11"/>
    <col min="10242" max="10242" width="15.140625" style="11" customWidth="1"/>
    <col min="10243" max="10243" width="9.140625" style="11"/>
    <col min="10244" max="10244" width="11.140625" style="11" customWidth="1"/>
    <col min="10245" max="10245" width="11.7109375" style="11" bestFit="1" customWidth="1"/>
    <col min="10246" max="10246" width="115.7109375" style="11" customWidth="1"/>
    <col min="10247" max="10497" width="9.140625" style="11"/>
    <col min="10498" max="10498" width="15.140625" style="11" customWidth="1"/>
    <col min="10499" max="10499" width="9.140625" style="11"/>
    <col min="10500" max="10500" width="11.140625" style="11" customWidth="1"/>
    <col min="10501" max="10501" width="11.7109375" style="11" bestFit="1" customWidth="1"/>
    <col min="10502" max="10502" width="115.7109375" style="11" customWidth="1"/>
    <col min="10503" max="10753" width="9.140625" style="11"/>
    <col min="10754" max="10754" width="15.140625" style="11" customWidth="1"/>
    <col min="10755" max="10755" width="9.140625" style="11"/>
    <col min="10756" max="10756" width="11.140625" style="11" customWidth="1"/>
    <col min="10757" max="10757" width="11.7109375" style="11" bestFit="1" customWidth="1"/>
    <col min="10758" max="10758" width="115.7109375" style="11" customWidth="1"/>
    <col min="10759" max="11009" width="9.140625" style="11"/>
    <col min="11010" max="11010" width="15.140625" style="11" customWidth="1"/>
    <col min="11011" max="11011" width="9.140625" style="11"/>
    <col min="11012" max="11012" width="11.140625" style="11" customWidth="1"/>
    <col min="11013" max="11013" width="11.7109375" style="11" bestFit="1" customWidth="1"/>
    <col min="11014" max="11014" width="115.7109375" style="11" customWidth="1"/>
    <col min="11015" max="11265" width="9.140625" style="11"/>
    <col min="11266" max="11266" width="15.140625" style="11" customWidth="1"/>
    <col min="11267" max="11267" width="9.140625" style="11"/>
    <col min="11268" max="11268" width="11.140625" style="11" customWidth="1"/>
    <col min="11269" max="11269" width="11.7109375" style="11" bestFit="1" customWidth="1"/>
    <col min="11270" max="11270" width="115.7109375" style="11" customWidth="1"/>
    <col min="11271" max="11521" width="9.140625" style="11"/>
    <col min="11522" max="11522" width="15.140625" style="11" customWidth="1"/>
    <col min="11523" max="11523" width="9.140625" style="11"/>
    <col min="11524" max="11524" width="11.140625" style="11" customWidth="1"/>
    <col min="11525" max="11525" width="11.7109375" style="11" bestFit="1" customWidth="1"/>
    <col min="11526" max="11526" width="115.7109375" style="11" customWidth="1"/>
    <col min="11527" max="11777" width="9.140625" style="11"/>
    <col min="11778" max="11778" width="15.140625" style="11" customWidth="1"/>
    <col min="11779" max="11779" width="9.140625" style="11"/>
    <col min="11780" max="11780" width="11.140625" style="11" customWidth="1"/>
    <col min="11781" max="11781" width="11.7109375" style="11" bestFit="1" customWidth="1"/>
    <col min="11782" max="11782" width="115.7109375" style="11" customWidth="1"/>
    <col min="11783" max="12033" width="9.140625" style="11"/>
    <col min="12034" max="12034" width="15.140625" style="11" customWidth="1"/>
    <col min="12035" max="12035" width="9.140625" style="11"/>
    <col min="12036" max="12036" width="11.140625" style="11" customWidth="1"/>
    <col min="12037" max="12037" width="11.7109375" style="11" bestFit="1" customWidth="1"/>
    <col min="12038" max="12038" width="115.7109375" style="11" customWidth="1"/>
    <col min="12039" max="12289" width="9.140625" style="11"/>
    <col min="12290" max="12290" width="15.140625" style="11" customWidth="1"/>
    <col min="12291" max="12291" width="9.140625" style="11"/>
    <col min="12292" max="12292" width="11.140625" style="11" customWidth="1"/>
    <col min="12293" max="12293" width="11.7109375" style="11" bestFit="1" customWidth="1"/>
    <col min="12294" max="12294" width="115.7109375" style="11" customWidth="1"/>
    <col min="12295" max="12545" width="9.140625" style="11"/>
    <col min="12546" max="12546" width="15.140625" style="11" customWidth="1"/>
    <col min="12547" max="12547" width="9.140625" style="11"/>
    <col min="12548" max="12548" width="11.140625" style="11" customWidth="1"/>
    <col min="12549" max="12549" width="11.7109375" style="11" bestFit="1" customWidth="1"/>
    <col min="12550" max="12550" width="115.7109375" style="11" customWidth="1"/>
    <col min="12551" max="12801" width="9.140625" style="11"/>
    <col min="12802" max="12802" width="15.140625" style="11" customWidth="1"/>
    <col min="12803" max="12803" width="9.140625" style="11"/>
    <col min="12804" max="12804" width="11.140625" style="11" customWidth="1"/>
    <col min="12805" max="12805" width="11.7109375" style="11" bestFit="1" customWidth="1"/>
    <col min="12806" max="12806" width="115.7109375" style="11" customWidth="1"/>
    <col min="12807" max="13057" width="9.140625" style="11"/>
    <col min="13058" max="13058" width="15.140625" style="11" customWidth="1"/>
    <col min="13059" max="13059" width="9.140625" style="11"/>
    <col min="13060" max="13060" width="11.140625" style="11" customWidth="1"/>
    <col min="13061" max="13061" width="11.7109375" style="11" bestFit="1" customWidth="1"/>
    <col min="13062" max="13062" width="115.7109375" style="11" customWidth="1"/>
    <col min="13063" max="13313" width="9.140625" style="11"/>
    <col min="13314" max="13314" width="15.140625" style="11" customWidth="1"/>
    <col min="13315" max="13315" width="9.140625" style="11"/>
    <col min="13316" max="13316" width="11.140625" style="11" customWidth="1"/>
    <col min="13317" max="13317" width="11.7109375" style="11" bestFit="1" customWidth="1"/>
    <col min="13318" max="13318" width="115.7109375" style="11" customWidth="1"/>
    <col min="13319" max="13569" width="9.140625" style="11"/>
    <col min="13570" max="13570" width="15.140625" style="11" customWidth="1"/>
    <col min="13571" max="13571" width="9.140625" style="11"/>
    <col min="13572" max="13572" width="11.140625" style="11" customWidth="1"/>
    <col min="13573" max="13573" width="11.7109375" style="11" bestFit="1" customWidth="1"/>
    <col min="13574" max="13574" width="115.7109375" style="11" customWidth="1"/>
    <col min="13575" max="13825" width="9.140625" style="11"/>
    <col min="13826" max="13826" width="15.140625" style="11" customWidth="1"/>
    <col min="13827" max="13827" width="9.140625" style="11"/>
    <col min="13828" max="13828" width="11.140625" style="11" customWidth="1"/>
    <col min="13829" max="13829" width="11.7109375" style="11" bestFit="1" customWidth="1"/>
    <col min="13830" max="13830" width="115.7109375" style="11" customWidth="1"/>
    <col min="13831" max="14081" width="9.140625" style="11"/>
    <col min="14082" max="14082" width="15.140625" style="11" customWidth="1"/>
    <col min="14083" max="14083" width="9.140625" style="11"/>
    <col min="14084" max="14084" width="11.140625" style="11" customWidth="1"/>
    <col min="14085" max="14085" width="11.7109375" style="11" bestFit="1" customWidth="1"/>
    <col min="14086" max="14086" width="115.7109375" style="11" customWidth="1"/>
    <col min="14087" max="14337" width="9.140625" style="11"/>
    <col min="14338" max="14338" width="15.140625" style="11" customWidth="1"/>
    <col min="14339" max="14339" width="9.140625" style="11"/>
    <col min="14340" max="14340" width="11.140625" style="11" customWidth="1"/>
    <col min="14341" max="14341" width="11.7109375" style="11" bestFit="1" customWidth="1"/>
    <col min="14342" max="14342" width="115.7109375" style="11" customWidth="1"/>
    <col min="14343" max="14593" width="9.140625" style="11"/>
    <col min="14594" max="14594" width="15.140625" style="11" customWidth="1"/>
    <col min="14595" max="14595" width="9.140625" style="11"/>
    <col min="14596" max="14596" width="11.140625" style="11" customWidth="1"/>
    <col min="14597" max="14597" width="11.7109375" style="11" bestFit="1" customWidth="1"/>
    <col min="14598" max="14598" width="115.7109375" style="11" customWidth="1"/>
    <col min="14599" max="14849" width="9.140625" style="11"/>
    <col min="14850" max="14850" width="15.140625" style="11" customWidth="1"/>
    <col min="14851" max="14851" width="9.140625" style="11"/>
    <col min="14852" max="14852" width="11.140625" style="11" customWidth="1"/>
    <col min="14853" max="14853" width="11.7109375" style="11" bestFit="1" customWidth="1"/>
    <col min="14854" max="14854" width="115.7109375" style="11" customWidth="1"/>
    <col min="14855" max="15105" width="9.140625" style="11"/>
    <col min="15106" max="15106" width="15.140625" style="11" customWidth="1"/>
    <col min="15107" max="15107" width="9.140625" style="11"/>
    <col min="15108" max="15108" width="11.140625" style="11" customWidth="1"/>
    <col min="15109" max="15109" width="11.7109375" style="11" bestFit="1" customWidth="1"/>
    <col min="15110" max="15110" width="115.7109375" style="11" customWidth="1"/>
    <col min="15111" max="15361" width="9.140625" style="11"/>
    <col min="15362" max="15362" width="15.140625" style="11" customWidth="1"/>
    <col min="15363" max="15363" width="9.140625" style="11"/>
    <col min="15364" max="15364" width="11.140625" style="11" customWidth="1"/>
    <col min="15365" max="15365" width="11.7109375" style="11" bestFit="1" customWidth="1"/>
    <col min="15366" max="15366" width="115.7109375" style="11" customWidth="1"/>
    <col min="15367" max="15617" width="9.140625" style="11"/>
    <col min="15618" max="15618" width="15.140625" style="11" customWidth="1"/>
    <col min="15619" max="15619" width="9.140625" style="11"/>
    <col min="15620" max="15620" width="11.140625" style="11" customWidth="1"/>
    <col min="15621" max="15621" width="11.7109375" style="11" bestFit="1" customWidth="1"/>
    <col min="15622" max="15622" width="115.7109375" style="11" customWidth="1"/>
    <col min="15623" max="15873" width="9.140625" style="11"/>
    <col min="15874" max="15874" width="15.140625" style="11" customWidth="1"/>
    <col min="15875" max="15875" width="9.140625" style="11"/>
    <col min="15876" max="15876" width="11.140625" style="11" customWidth="1"/>
    <col min="15877" max="15877" width="11.7109375" style="11" bestFit="1" customWidth="1"/>
    <col min="15878" max="15878" width="115.7109375" style="11" customWidth="1"/>
    <col min="15879" max="16129" width="9.140625" style="11"/>
    <col min="16130" max="16130" width="15.140625" style="11" customWidth="1"/>
    <col min="16131" max="16131" width="9.140625" style="11"/>
    <col min="16132" max="16132" width="11.140625" style="11" customWidth="1"/>
    <col min="16133" max="16133" width="11.7109375" style="11" bestFit="1" customWidth="1"/>
    <col min="16134" max="16134" width="115.7109375" style="11" customWidth="1"/>
    <col min="16135" max="16384" width="9.140625" style="11"/>
  </cols>
  <sheetData>
    <row r="1" spans="1:33" s="31" customFormat="1">
      <c r="A1" s="5" t="s">
        <v>37</v>
      </c>
      <c r="B1" s="36"/>
      <c r="C1" s="36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33" s="31" customFormat="1">
      <c r="A2" s="5" t="s">
        <v>35</v>
      </c>
      <c r="B2" s="5"/>
      <c r="C2" s="5"/>
      <c r="D2" s="23"/>
      <c r="E2" s="57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33" s="31" customFormat="1">
      <c r="A3" s="5" t="s">
        <v>43</v>
      </c>
      <c r="B3" s="36"/>
      <c r="C3" s="36"/>
      <c r="D3" s="37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33" s="31" customFormat="1">
      <c r="A4" s="5"/>
      <c r="B4" s="36"/>
      <c r="C4" s="36"/>
      <c r="D4" s="3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33" s="31" customFormat="1">
      <c r="A5" s="5"/>
      <c r="B5" s="36"/>
      <c r="C5" s="5" t="s">
        <v>218</v>
      </c>
      <c r="D5" s="37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33" s="31" customFormat="1">
      <c r="A6" s="5"/>
      <c r="B6" s="36"/>
      <c r="C6" s="36"/>
      <c r="D6" s="37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33" s="125" customFormat="1" ht="78" customHeight="1">
      <c r="A7" s="106" t="s">
        <v>1</v>
      </c>
      <c r="B7" s="106" t="s">
        <v>319</v>
      </c>
      <c r="C7" s="106" t="s">
        <v>320</v>
      </c>
      <c r="D7" s="106" t="s">
        <v>16</v>
      </c>
      <c r="E7" s="156" t="s">
        <v>321</v>
      </c>
      <c r="F7" s="108" t="s">
        <v>322</v>
      </c>
    </row>
    <row r="8" spans="1:33" s="125" customFormat="1" ht="133.5" customHeight="1">
      <c r="A8" s="157">
        <v>1</v>
      </c>
      <c r="B8" s="155">
        <v>43203</v>
      </c>
      <c r="C8" s="158">
        <v>875</v>
      </c>
      <c r="D8" s="161" t="s">
        <v>323</v>
      </c>
      <c r="E8" s="159" t="s">
        <v>327</v>
      </c>
      <c r="F8" s="160">
        <v>511.83</v>
      </c>
    </row>
    <row r="9" spans="1:33" ht="91.5" customHeight="1">
      <c r="A9" s="158">
        <f>1+A8</f>
        <v>2</v>
      </c>
      <c r="B9" s="155">
        <v>43203</v>
      </c>
      <c r="C9" s="158">
        <v>884</v>
      </c>
      <c r="D9" s="161" t="s">
        <v>324</v>
      </c>
      <c r="E9" s="159" t="s">
        <v>328</v>
      </c>
      <c r="F9" s="160">
        <v>119</v>
      </c>
    </row>
    <row r="10" spans="1:33" ht="84.75" customHeight="1">
      <c r="A10" s="158">
        <f t="shared" ref="A10:A13" si="0">1+A9</f>
        <v>3</v>
      </c>
      <c r="B10" s="155">
        <v>43203</v>
      </c>
      <c r="C10" s="158">
        <v>897</v>
      </c>
      <c r="D10" s="161" t="s">
        <v>324</v>
      </c>
      <c r="E10" s="159" t="s">
        <v>329</v>
      </c>
      <c r="F10" s="160">
        <v>611.58000000000004</v>
      </c>
    </row>
    <row r="11" spans="1:33" ht="69.75" customHeight="1">
      <c r="A11" s="158">
        <f t="shared" si="0"/>
        <v>4</v>
      </c>
      <c r="B11" s="155">
        <v>43215</v>
      </c>
      <c r="C11" s="158">
        <v>41</v>
      </c>
      <c r="D11" s="161" t="s">
        <v>325</v>
      </c>
      <c r="E11" s="159" t="s">
        <v>330</v>
      </c>
      <c r="F11" s="160">
        <v>168</v>
      </c>
    </row>
    <row r="12" spans="1:33" ht="53.25" customHeight="1">
      <c r="A12" s="158">
        <f t="shared" si="0"/>
        <v>5</v>
      </c>
      <c r="B12" s="155">
        <v>43216</v>
      </c>
      <c r="C12" s="158">
        <v>1061</v>
      </c>
      <c r="D12" s="161" t="s">
        <v>326</v>
      </c>
      <c r="E12" s="159" t="s">
        <v>331</v>
      </c>
      <c r="F12" s="160">
        <v>530.35</v>
      </c>
    </row>
    <row r="13" spans="1:33" ht="86.25" customHeight="1">
      <c r="A13" s="158">
        <f t="shared" si="0"/>
        <v>6</v>
      </c>
      <c r="B13" s="155">
        <v>43216</v>
      </c>
      <c r="C13" s="158">
        <v>1062</v>
      </c>
      <c r="D13" s="161" t="s">
        <v>326</v>
      </c>
      <c r="E13" s="159" t="s">
        <v>332</v>
      </c>
      <c r="F13" s="160">
        <v>390</v>
      </c>
    </row>
    <row r="14" spans="1:33" s="3" customFormat="1">
      <c r="A14" s="15"/>
      <c r="B14" s="165" t="s">
        <v>30</v>
      </c>
      <c r="C14" s="166"/>
      <c r="D14" s="167"/>
      <c r="E14" s="107"/>
      <c r="F14" s="162">
        <f>SUM(F8:F13)</f>
        <v>2330.7599999999998</v>
      </c>
    </row>
    <row r="15" spans="1:33">
      <c r="A15" s="31"/>
      <c r="B15" s="31"/>
      <c r="C15" s="31"/>
      <c r="D15" s="32"/>
      <c r="E15" s="31"/>
      <c r="F15" s="31"/>
      <c r="G15" s="31"/>
      <c r="H15" s="31"/>
      <c r="I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33">
      <c r="A16" s="31"/>
      <c r="B16" s="31"/>
      <c r="C16" s="31"/>
      <c r="D16" s="32"/>
      <c r="E16" s="31"/>
      <c r="F16" s="31"/>
      <c r="G16" s="31"/>
      <c r="H16" s="31"/>
      <c r="I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>
      <c r="A17" s="31"/>
      <c r="B17" s="31"/>
      <c r="C17" s="31"/>
      <c r="D17" s="32"/>
      <c r="E17" s="31"/>
      <c r="F17" s="31"/>
      <c r="G17" s="31"/>
      <c r="H17" s="31"/>
      <c r="I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>
      <c r="A18" s="31"/>
      <c r="B18" s="31"/>
      <c r="C18" s="31"/>
      <c r="D18" s="32"/>
      <c r="E18" s="31"/>
      <c r="F18" s="31"/>
      <c r="G18" s="31"/>
      <c r="H18" s="31"/>
      <c r="I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</sheetData>
  <mergeCells count="1">
    <mergeCell ref="B14:D1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3" workbookViewId="0">
      <selection activeCell="M17" sqref="M17"/>
    </sheetView>
  </sheetViews>
  <sheetFormatPr defaultRowHeight="16.5"/>
  <cols>
    <col min="1" max="2" width="9.140625" style="2"/>
    <col min="3" max="3" width="16.5703125" style="2" customWidth="1"/>
    <col min="4" max="4" width="10.140625" style="2" customWidth="1"/>
    <col min="5" max="5" width="17" style="2" customWidth="1"/>
    <col min="6" max="6" width="22.85546875" style="2" customWidth="1"/>
    <col min="7" max="7" width="80.140625" style="2" customWidth="1"/>
    <col min="8" max="256" width="9.140625" style="2"/>
    <col min="257" max="257" width="11.7109375" style="2" customWidth="1"/>
    <col min="258" max="258" width="10.140625" style="2" customWidth="1"/>
    <col min="259" max="259" width="9.140625" style="2"/>
    <col min="260" max="260" width="14.5703125" style="2" customWidth="1"/>
    <col min="261" max="261" width="73.140625" style="2" customWidth="1"/>
    <col min="262" max="512" width="9.140625" style="2"/>
    <col min="513" max="513" width="11.7109375" style="2" customWidth="1"/>
    <col min="514" max="514" width="10.140625" style="2" customWidth="1"/>
    <col min="515" max="515" width="9.140625" style="2"/>
    <col min="516" max="516" width="14.5703125" style="2" customWidth="1"/>
    <col min="517" max="517" width="73.140625" style="2" customWidth="1"/>
    <col min="518" max="768" width="9.140625" style="2"/>
    <col min="769" max="769" width="11.7109375" style="2" customWidth="1"/>
    <col min="770" max="770" width="10.140625" style="2" customWidth="1"/>
    <col min="771" max="771" width="9.140625" style="2"/>
    <col min="772" max="772" width="14.5703125" style="2" customWidth="1"/>
    <col min="773" max="773" width="73.140625" style="2" customWidth="1"/>
    <col min="774" max="1024" width="9.140625" style="2"/>
    <col min="1025" max="1025" width="11.7109375" style="2" customWidth="1"/>
    <col min="1026" max="1026" width="10.140625" style="2" customWidth="1"/>
    <col min="1027" max="1027" width="9.140625" style="2"/>
    <col min="1028" max="1028" width="14.5703125" style="2" customWidth="1"/>
    <col min="1029" max="1029" width="73.140625" style="2" customWidth="1"/>
    <col min="1030" max="1280" width="9.140625" style="2"/>
    <col min="1281" max="1281" width="11.7109375" style="2" customWidth="1"/>
    <col min="1282" max="1282" width="10.140625" style="2" customWidth="1"/>
    <col min="1283" max="1283" width="9.140625" style="2"/>
    <col min="1284" max="1284" width="14.5703125" style="2" customWidth="1"/>
    <col min="1285" max="1285" width="73.140625" style="2" customWidth="1"/>
    <col min="1286" max="1536" width="9.140625" style="2"/>
    <col min="1537" max="1537" width="11.7109375" style="2" customWidth="1"/>
    <col min="1538" max="1538" width="10.140625" style="2" customWidth="1"/>
    <col min="1539" max="1539" width="9.140625" style="2"/>
    <col min="1540" max="1540" width="14.5703125" style="2" customWidth="1"/>
    <col min="1541" max="1541" width="73.140625" style="2" customWidth="1"/>
    <col min="1542" max="1792" width="9.140625" style="2"/>
    <col min="1793" max="1793" width="11.7109375" style="2" customWidth="1"/>
    <col min="1794" max="1794" width="10.140625" style="2" customWidth="1"/>
    <col min="1795" max="1795" width="9.140625" style="2"/>
    <col min="1796" max="1796" width="14.5703125" style="2" customWidth="1"/>
    <col min="1797" max="1797" width="73.140625" style="2" customWidth="1"/>
    <col min="1798" max="2048" width="9.140625" style="2"/>
    <col min="2049" max="2049" width="11.7109375" style="2" customWidth="1"/>
    <col min="2050" max="2050" width="10.140625" style="2" customWidth="1"/>
    <col min="2051" max="2051" width="9.140625" style="2"/>
    <col min="2052" max="2052" width="14.5703125" style="2" customWidth="1"/>
    <col min="2053" max="2053" width="73.140625" style="2" customWidth="1"/>
    <col min="2054" max="2304" width="9.140625" style="2"/>
    <col min="2305" max="2305" width="11.7109375" style="2" customWidth="1"/>
    <col min="2306" max="2306" width="10.140625" style="2" customWidth="1"/>
    <col min="2307" max="2307" width="9.140625" style="2"/>
    <col min="2308" max="2308" width="14.5703125" style="2" customWidth="1"/>
    <col min="2309" max="2309" width="73.140625" style="2" customWidth="1"/>
    <col min="2310" max="2560" width="9.140625" style="2"/>
    <col min="2561" max="2561" width="11.7109375" style="2" customWidth="1"/>
    <col min="2562" max="2562" width="10.140625" style="2" customWidth="1"/>
    <col min="2563" max="2563" width="9.140625" style="2"/>
    <col min="2564" max="2564" width="14.5703125" style="2" customWidth="1"/>
    <col min="2565" max="2565" width="73.140625" style="2" customWidth="1"/>
    <col min="2566" max="2816" width="9.140625" style="2"/>
    <col min="2817" max="2817" width="11.7109375" style="2" customWidth="1"/>
    <col min="2818" max="2818" width="10.140625" style="2" customWidth="1"/>
    <col min="2819" max="2819" width="9.140625" style="2"/>
    <col min="2820" max="2820" width="14.5703125" style="2" customWidth="1"/>
    <col min="2821" max="2821" width="73.140625" style="2" customWidth="1"/>
    <col min="2822" max="3072" width="9.140625" style="2"/>
    <col min="3073" max="3073" width="11.7109375" style="2" customWidth="1"/>
    <col min="3074" max="3074" width="10.140625" style="2" customWidth="1"/>
    <col min="3075" max="3075" width="9.140625" style="2"/>
    <col min="3076" max="3076" width="14.5703125" style="2" customWidth="1"/>
    <col min="3077" max="3077" width="73.140625" style="2" customWidth="1"/>
    <col min="3078" max="3328" width="9.140625" style="2"/>
    <col min="3329" max="3329" width="11.7109375" style="2" customWidth="1"/>
    <col min="3330" max="3330" width="10.140625" style="2" customWidth="1"/>
    <col min="3331" max="3331" width="9.140625" style="2"/>
    <col min="3332" max="3332" width="14.5703125" style="2" customWidth="1"/>
    <col min="3333" max="3333" width="73.140625" style="2" customWidth="1"/>
    <col min="3334" max="3584" width="9.140625" style="2"/>
    <col min="3585" max="3585" width="11.7109375" style="2" customWidth="1"/>
    <col min="3586" max="3586" width="10.140625" style="2" customWidth="1"/>
    <col min="3587" max="3587" width="9.140625" style="2"/>
    <col min="3588" max="3588" width="14.5703125" style="2" customWidth="1"/>
    <col min="3589" max="3589" width="73.140625" style="2" customWidth="1"/>
    <col min="3590" max="3840" width="9.140625" style="2"/>
    <col min="3841" max="3841" width="11.7109375" style="2" customWidth="1"/>
    <col min="3842" max="3842" width="10.140625" style="2" customWidth="1"/>
    <col min="3843" max="3843" width="9.140625" style="2"/>
    <col min="3844" max="3844" width="14.5703125" style="2" customWidth="1"/>
    <col min="3845" max="3845" width="73.140625" style="2" customWidth="1"/>
    <col min="3846" max="4096" width="9.140625" style="2"/>
    <col min="4097" max="4097" width="11.7109375" style="2" customWidth="1"/>
    <col min="4098" max="4098" width="10.140625" style="2" customWidth="1"/>
    <col min="4099" max="4099" width="9.140625" style="2"/>
    <col min="4100" max="4100" width="14.5703125" style="2" customWidth="1"/>
    <col min="4101" max="4101" width="73.140625" style="2" customWidth="1"/>
    <col min="4102" max="4352" width="9.140625" style="2"/>
    <col min="4353" max="4353" width="11.7109375" style="2" customWidth="1"/>
    <col min="4354" max="4354" width="10.140625" style="2" customWidth="1"/>
    <col min="4355" max="4355" width="9.140625" style="2"/>
    <col min="4356" max="4356" width="14.5703125" style="2" customWidth="1"/>
    <col min="4357" max="4357" width="73.140625" style="2" customWidth="1"/>
    <col min="4358" max="4608" width="9.140625" style="2"/>
    <col min="4609" max="4609" width="11.7109375" style="2" customWidth="1"/>
    <col min="4610" max="4610" width="10.140625" style="2" customWidth="1"/>
    <col min="4611" max="4611" width="9.140625" style="2"/>
    <col min="4612" max="4612" width="14.5703125" style="2" customWidth="1"/>
    <col min="4613" max="4613" width="73.140625" style="2" customWidth="1"/>
    <col min="4614" max="4864" width="9.140625" style="2"/>
    <col min="4865" max="4865" width="11.7109375" style="2" customWidth="1"/>
    <col min="4866" max="4866" width="10.140625" style="2" customWidth="1"/>
    <col min="4867" max="4867" width="9.140625" style="2"/>
    <col min="4868" max="4868" width="14.5703125" style="2" customWidth="1"/>
    <col min="4869" max="4869" width="73.140625" style="2" customWidth="1"/>
    <col min="4870" max="5120" width="9.140625" style="2"/>
    <col min="5121" max="5121" width="11.7109375" style="2" customWidth="1"/>
    <col min="5122" max="5122" width="10.140625" style="2" customWidth="1"/>
    <col min="5123" max="5123" width="9.140625" style="2"/>
    <col min="5124" max="5124" width="14.5703125" style="2" customWidth="1"/>
    <col min="5125" max="5125" width="73.140625" style="2" customWidth="1"/>
    <col min="5126" max="5376" width="9.140625" style="2"/>
    <col min="5377" max="5377" width="11.7109375" style="2" customWidth="1"/>
    <col min="5378" max="5378" width="10.140625" style="2" customWidth="1"/>
    <col min="5379" max="5379" width="9.140625" style="2"/>
    <col min="5380" max="5380" width="14.5703125" style="2" customWidth="1"/>
    <col min="5381" max="5381" width="73.140625" style="2" customWidth="1"/>
    <col min="5382" max="5632" width="9.140625" style="2"/>
    <col min="5633" max="5633" width="11.7109375" style="2" customWidth="1"/>
    <col min="5634" max="5634" width="10.140625" style="2" customWidth="1"/>
    <col min="5635" max="5635" width="9.140625" style="2"/>
    <col min="5636" max="5636" width="14.5703125" style="2" customWidth="1"/>
    <col min="5637" max="5637" width="73.140625" style="2" customWidth="1"/>
    <col min="5638" max="5888" width="9.140625" style="2"/>
    <col min="5889" max="5889" width="11.7109375" style="2" customWidth="1"/>
    <col min="5890" max="5890" width="10.140625" style="2" customWidth="1"/>
    <col min="5891" max="5891" width="9.140625" style="2"/>
    <col min="5892" max="5892" width="14.5703125" style="2" customWidth="1"/>
    <col min="5893" max="5893" width="73.140625" style="2" customWidth="1"/>
    <col min="5894" max="6144" width="9.140625" style="2"/>
    <col min="6145" max="6145" width="11.7109375" style="2" customWidth="1"/>
    <col min="6146" max="6146" width="10.140625" style="2" customWidth="1"/>
    <col min="6147" max="6147" width="9.140625" style="2"/>
    <col min="6148" max="6148" width="14.5703125" style="2" customWidth="1"/>
    <col min="6149" max="6149" width="73.140625" style="2" customWidth="1"/>
    <col min="6150" max="6400" width="9.140625" style="2"/>
    <col min="6401" max="6401" width="11.7109375" style="2" customWidth="1"/>
    <col min="6402" max="6402" width="10.140625" style="2" customWidth="1"/>
    <col min="6403" max="6403" width="9.140625" style="2"/>
    <col min="6404" max="6404" width="14.5703125" style="2" customWidth="1"/>
    <col min="6405" max="6405" width="73.140625" style="2" customWidth="1"/>
    <col min="6406" max="6656" width="9.140625" style="2"/>
    <col min="6657" max="6657" width="11.7109375" style="2" customWidth="1"/>
    <col min="6658" max="6658" width="10.140625" style="2" customWidth="1"/>
    <col min="6659" max="6659" width="9.140625" style="2"/>
    <col min="6660" max="6660" width="14.5703125" style="2" customWidth="1"/>
    <col min="6661" max="6661" width="73.140625" style="2" customWidth="1"/>
    <col min="6662" max="6912" width="9.140625" style="2"/>
    <col min="6913" max="6913" width="11.7109375" style="2" customWidth="1"/>
    <col min="6914" max="6914" width="10.140625" style="2" customWidth="1"/>
    <col min="6915" max="6915" width="9.140625" style="2"/>
    <col min="6916" max="6916" width="14.5703125" style="2" customWidth="1"/>
    <col min="6917" max="6917" width="73.140625" style="2" customWidth="1"/>
    <col min="6918" max="7168" width="9.140625" style="2"/>
    <col min="7169" max="7169" width="11.7109375" style="2" customWidth="1"/>
    <col min="7170" max="7170" width="10.140625" style="2" customWidth="1"/>
    <col min="7171" max="7171" width="9.140625" style="2"/>
    <col min="7172" max="7172" width="14.5703125" style="2" customWidth="1"/>
    <col min="7173" max="7173" width="73.140625" style="2" customWidth="1"/>
    <col min="7174" max="7424" width="9.140625" style="2"/>
    <col min="7425" max="7425" width="11.7109375" style="2" customWidth="1"/>
    <col min="7426" max="7426" width="10.140625" style="2" customWidth="1"/>
    <col min="7427" max="7427" width="9.140625" style="2"/>
    <col min="7428" max="7428" width="14.5703125" style="2" customWidth="1"/>
    <col min="7429" max="7429" width="73.140625" style="2" customWidth="1"/>
    <col min="7430" max="7680" width="9.140625" style="2"/>
    <col min="7681" max="7681" width="11.7109375" style="2" customWidth="1"/>
    <col min="7682" max="7682" width="10.140625" style="2" customWidth="1"/>
    <col min="7683" max="7683" width="9.140625" style="2"/>
    <col min="7684" max="7684" width="14.5703125" style="2" customWidth="1"/>
    <col min="7685" max="7685" width="73.140625" style="2" customWidth="1"/>
    <col min="7686" max="7936" width="9.140625" style="2"/>
    <col min="7937" max="7937" width="11.7109375" style="2" customWidth="1"/>
    <col min="7938" max="7938" width="10.140625" style="2" customWidth="1"/>
    <col min="7939" max="7939" width="9.140625" style="2"/>
    <col min="7940" max="7940" width="14.5703125" style="2" customWidth="1"/>
    <col min="7941" max="7941" width="73.140625" style="2" customWidth="1"/>
    <col min="7942" max="8192" width="9.140625" style="2"/>
    <col min="8193" max="8193" width="11.7109375" style="2" customWidth="1"/>
    <col min="8194" max="8194" width="10.140625" style="2" customWidth="1"/>
    <col min="8195" max="8195" width="9.140625" style="2"/>
    <col min="8196" max="8196" width="14.5703125" style="2" customWidth="1"/>
    <col min="8197" max="8197" width="73.140625" style="2" customWidth="1"/>
    <col min="8198" max="8448" width="9.140625" style="2"/>
    <col min="8449" max="8449" width="11.7109375" style="2" customWidth="1"/>
    <col min="8450" max="8450" width="10.140625" style="2" customWidth="1"/>
    <col min="8451" max="8451" width="9.140625" style="2"/>
    <col min="8452" max="8452" width="14.5703125" style="2" customWidth="1"/>
    <col min="8453" max="8453" width="73.140625" style="2" customWidth="1"/>
    <col min="8454" max="8704" width="9.140625" style="2"/>
    <col min="8705" max="8705" width="11.7109375" style="2" customWidth="1"/>
    <col min="8706" max="8706" width="10.140625" style="2" customWidth="1"/>
    <col min="8707" max="8707" width="9.140625" style="2"/>
    <col min="8708" max="8708" width="14.5703125" style="2" customWidth="1"/>
    <col min="8709" max="8709" width="73.140625" style="2" customWidth="1"/>
    <col min="8710" max="8960" width="9.140625" style="2"/>
    <col min="8961" max="8961" width="11.7109375" style="2" customWidth="1"/>
    <col min="8962" max="8962" width="10.140625" style="2" customWidth="1"/>
    <col min="8963" max="8963" width="9.140625" style="2"/>
    <col min="8964" max="8964" width="14.5703125" style="2" customWidth="1"/>
    <col min="8965" max="8965" width="73.140625" style="2" customWidth="1"/>
    <col min="8966" max="9216" width="9.140625" style="2"/>
    <col min="9217" max="9217" width="11.7109375" style="2" customWidth="1"/>
    <col min="9218" max="9218" width="10.140625" style="2" customWidth="1"/>
    <col min="9219" max="9219" width="9.140625" style="2"/>
    <col min="9220" max="9220" width="14.5703125" style="2" customWidth="1"/>
    <col min="9221" max="9221" width="73.140625" style="2" customWidth="1"/>
    <col min="9222" max="9472" width="9.140625" style="2"/>
    <col min="9473" max="9473" width="11.7109375" style="2" customWidth="1"/>
    <col min="9474" max="9474" width="10.140625" style="2" customWidth="1"/>
    <col min="9475" max="9475" width="9.140625" style="2"/>
    <col min="9476" max="9476" width="14.5703125" style="2" customWidth="1"/>
    <col min="9477" max="9477" width="73.140625" style="2" customWidth="1"/>
    <col min="9478" max="9728" width="9.140625" style="2"/>
    <col min="9729" max="9729" width="11.7109375" style="2" customWidth="1"/>
    <col min="9730" max="9730" width="10.140625" style="2" customWidth="1"/>
    <col min="9731" max="9731" width="9.140625" style="2"/>
    <col min="9732" max="9732" width="14.5703125" style="2" customWidth="1"/>
    <col min="9733" max="9733" width="73.140625" style="2" customWidth="1"/>
    <col min="9734" max="9984" width="9.140625" style="2"/>
    <col min="9985" max="9985" width="11.7109375" style="2" customWidth="1"/>
    <col min="9986" max="9986" width="10.140625" style="2" customWidth="1"/>
    <col min="9987" max="9987" width="9.140625" style="2"/>
    <col min="9988" max="9988" width="14.5703125" style="2" customWidth="1"/>
    <col min="9989" max="9989" width="73.140625" style="2" customWidth="1"/>
    <col min="9990" max="10240" width="9.140625" style="2"/>
    <col min="10241" max="10241" width="11.7109375" style="2" customWidth="1"/>
    <col min="10242" max="10242" width="10.140625" style="2" customWidth="1"/>
    <col min="10243" max="10243" width="9.140625" style="2"/>
    <col min="10244" max="10244" width="14.5703125" style="2" customWidth="1"/>
    <col min="10245" max="10245" width="73.140625" style="2" customWidth="1"/>
    <col min="10246" max="10496" width="9.140625" style="2"/>
    <col min="10497" max="10497" width="11.7109375" style="2" customWidth="1"/>
    <col min="10498" max="10498" width="10.140625" style="2" customWidth="1"/>
    <col min="10499" max="10499" width="9.140625" style="2"/>
    <col min="10500" max="10500" width="14.5703125" style="2" customWidth="1"/>
    <col min="10501" max="10501" width="73.140625" style="2" customWidth="1"/>
    <col min="10502" max="10752" width="9.140625" style="2"/>
    <col min="10753" max="10753" width="11.7109375" style="2" customWidth="1"/>
    <col min="10754" max="10754" width="10.140625" style="2" customWidth="1"/>
    <col min="10755" max="10755" width="9.140625" style="2"/>
    <col min="10756" max="10756" width="14.5703125" style="2" customWidth="1"/>
    <col min="10757" max="10757" width="73.140625" style="2" customWidth="1"/>
    <col min="10758" max="11008" width="9.140625" style="2"/>
    <col min="11009" max="11009" width="11.7109375" style="2" customWidth="1"/>
    <col min="11010" max="11010" width="10.140625" style="2" customWidth="1"/>
    <col min="11011" max="11011" width="9.140625" style="2"/>
    <col min="11012" max="11012" width="14.5703125" style="2" customWidth="1"/>
    <col min="11013" max="11013" width="73.140625" style="2" customWidth="1"/>
    <col min="11014" max="11264" width="9.140625" style="2"/>
    <col min="11265" max="11265" width="11.7109375" style="2" customWidth="1"/>
    <col min="11266" max="11266" width="10.140625" style="2" customWidth="1"/>
    <col min="11267" max="11267" width="9.140625" style="2"/>
    <col min="11268" max="11268" width="14.5703125" style="2" customWidth="1"/>
    <col min="11269" max="11269" width="73.140625" style="2" customWidth="1"/>
    <col min="11270" max="11520" width="9.140625" style="2"/>
    <col min="11521" max="11521" width="11.7109375" style="2" customWidth="1"/>
    <col min="11522" max="11522" width="10.140625" style="2" customWidth="1"/>
    <col min="11523" max="11523" width="9.140625" style="2"/>
    <col min="11524" max="11524" width="14.5703125" style="2" customWidth="1"/>
    <col min="11525" max="11525" width="73.140625" style="2" customWidth="1"/>
    <col min="11526" max="11776" width="9.140625" style="2"/>
    <col min="11777" max="11777" width="11.7109375" style="2" customWidth="1"/>
    <col min="11778" max="11778" width="10.140625" style="2" customWidth="1"/>
    <col min="11779" max="11779" width="9.140625" style="2"/>
    <col min="11780" max="11780" width="14.5703125" style="2" customWidth="1"/>
    <col min="11781" max="11781" width="73.140625" style="2" customWidth="1"/>
    <col min="11782" max="12032" width="9.140625" style="2"/>
    <col min="12033" max="12033" width="11.7109375" style="2" customWidth="1"/>
    <col min="12034" max="12034" width="10.140625" style="2" customWidth="1"/>
    <col min="12035" max="12035" width="9.140625" style="2"/>
    <col min="12036" max="12036" width="14.5703125" style="2" customWidth="1"/>
    <col min="12037" max="12037" width="73.140625" style="2" customWidth="1"/>
    <col min="12038" max="12288" width="9.140625" style="2"/>
    <col min="12289" max="12289" width="11.7109375" style="2" customWidth="1"/>
    <col min="12290" max="12290" width="10.140625" style="2" customWidth="1"/>
    <col min="12291" max="12291" width="9.140625" style="2"/>
    <col min="12292" max="12292" width="14.5703125" style="2" customWidth="1"/>
    <col min="12293" max="12293" width="73.140625" style="2" customWidth="1"/>
    <col min="12294" max="12544" width="9.140625" style="2"/>
    <col min="12545" max="12545" width="11.7109375" style="2" customWidth="1"/>
    <col min="12546" max="12546" width="10.140625" style="2" customWidth="1"/>
    <col min="12547" max="12547" width="9.140625" style="2"/>
    <col min="12548" max="12548" width="14.5703125" style="2" customWidth="1"/>
    <col min="12549" max="12549" width="73.140625" style="2" customWidth="1"/>
    <col min="12550" max="12800" width="9.140625" style="2"/>
    <col min="12801" max="12801" width="11.7109375" style="2" customWidth="1"/>
    <col min="12802" max="12802" width="10.140625" style="2" customWidth="1"/>
    <col min="12803" max="12803" width="9.140625" style="2"/>
    <col min="12804" max="12804" width="14.5703125" style="2" customWidth="1"/>
    <col min="12805" max="12805" width="73.140625" style="2" customWidth="1"/>
    <col min="12806" max="13056" width="9.140625" style="2"/>
    <col min="13057" max="13057" width="11.7109375" style="2" customWidth="1"/>
    <col min="13058" max="13058" width="10.140625" style="2" customWidth="1"/>
    <col min="13059" max="13059" width="9.140625" style="2"/>
    <col min="13060" max="13060" width="14.5703125" style="2" customWidth="1"/>
    <col min="13061" max="13061" width="73.140625" style="2" customWidth="1"/>
    <col min="13062" max="13312" width="9.140625" style="2"/>
    <col min="13313" max="13313" width="11.7109375" style="2" customWidth="1"/>
    <col min="13314" max="13314" width="10.140625" style="2" customWidth="1"/>
    <col min="13315" max="13315" width="9.140625" style="2"/>
    <col min="13316" max="13316" width="14.5703125" style="2" customWidth="1"/>
    <col min="13317" max="13317" width="73.140625" style="2" customWidth="1"/>
    <col min="13318" max="13568" width="9.140625" style="2"/>
    <col min="13569" max="13569" width="11.7109375" style="2" customWidth="1"/>
    <col min="13570" max="13570" width="10.140625" style="2" customWidth="1"/>
    <col min="13571" max="13571" width="9.140625" style="2"/>
    <col min="13572" max="13572" width="14.5703125" style="2" customWidth="1"/>
    <col min="13573" max="13573" width="73.140625" style="2" customWidth="1"/>
    <col min="13574" max="13824" width="9.140625" style="2"/>
    <col min="13825" max="13825" width="11.7109375" style="2" customWidth="1"/>
    <col min="13826" max="13826" width="10.140625" style="2" customWidth="1"/>
    <col min="13827" max="13827" width="9.140625" style="2"/>
    <col min="13828" max="13828" width="14.5703125" style="2" customWidth="1"/>
    <col min="13829" max="13829" width="73.140625" style="2" customWidth="1"/>
    <col min="13830" max="14080" width="9.140625" style="2"/>
    <col min="14081" max="14081" width="11.7109375" style="2" customWidth="1"/>
    <col min="14082" max="14082" width="10.140625" style="2" customWidth="1"/>
    <col min="14083" max="14083" width="9.140625" style="2"/>
    <col min="14084" max="14084" width="14.5703125" style="2" customWidth="1"/>
    <col min="14085" max="14085" width="73.140625" style="2" customWidth="1"/>
    <col min="14086" max="14336" width="9.140625" style="2"/>
    <col min="14337" max="14337" width="11.7109375" style="2" customWidth="1"/>
    <col min="14338" max="14338" width="10.140625" style="2" customWidth="1"/>
    <col min="14339" max="14339" width="9.140625" style="2"/>
    <col min="14340" max="14340" width="14.5703125" style="2" customWidth="1"/>
    <col min="14341" max="14341" width="73.140625" style="2" customWidth="1"/>
    <col min="14342" max="14592" width="9.140625" style="2"/>
    <col min="14593" max="14593" width="11.7109375" style="2" customWidth="1"/>
    <col min="14594" max="14594" width="10.140625" style="2" customWidth="1"/>
    <col min="14595" max="14595" width="9.140625" style="2"/>
    <col min="14596" max="14596" width="14.5703125" style="2" customWidth="1"/>
    <col min="14597" max="14597" width="73.140625" style="2" customWidth="1"/>
    <col min="14598" max="14848" width="9.140625" style="2"/>
    <col min="14849" max="14849" width="11.7109375" style="2" customWidth="1"/>
    <col min="14850" max="14850" width="10.140625" style="2" customWidth="1"/>
    <col min="14851" max="14851" width="9.140625" style="2"/>
    <col min="14852" max="14852" width="14.5703125" style="2" customWidth="1"/>
    <col min="14853" max="14853" width="73.140625" style="2" customWidth="1"/>
    <col min="14854" max="15104" width="9.140625" style="2"/>
    <col min="15105" max="15105" width="11.7109375" style="2" customWidth="1"/>
    <col min="15106" max="15106" width="10.140625" style="2" customWidth="1"/>
    <col min="15107" max="15107" width="9.140625" style="2"/>
    <col min="15108" max="15108" width="14.5703125" style="2" customWidth="1"/>
    <col min="15109" max="15109" width="73.140625" style="2" customWidth="1"/>
    <col min="15110" max="15360" width="9.140625" style="2"/>
    <col min="15361" max="15361" width="11.7109375" style="2" customWidth="1"/>
    <col min="15362" max="15362" width="10.140625" style="2" customWidth="1"/>
    <col min="15363" max="15363" width="9.140625" style="2"/>
    <col min="15364" max="15364" width="14.5703125" style="2" customWidth="1"/>
    <col min="15365" max="15365" width="73.140625" style="2" customWidth="1"/>
    <col min="15366" max="15616" width="9.140625" style="2"/>
    <col min="15617" max="15617" width="11.7109375" style="2" customWidth="1"/>
    <col min="15618" max="15618" width="10.140625" style="2" customWidth="1"/>
    <col min="15619" max="15619" width="9.140625" style="2"/>
    <col min="15620" max="15620" width="14.5703125" style="2" customWidth="1"/>
    <col min="15621" max="15621" width="73.140625" style="2" customWidth="1"/>
    <col min="15622" max="15872" width="9.140625" style="2"/>
    <col min="15873" max="15873" width="11.7109375" style="2" customWidth="1"/>
    <col min="15874" max="15874" width="10.140625" style="2" customWidth="1"/>
    <col min="15875" max="15875" width="9.140625" style="2"/>
    <col min="15876" max="15876" width="14.5703125" style="2" customWidth="1"/>
    <col min="15877" max="15877" width="73.140625" style="2" customWidth="1"/>
    <col min="15878" max="16128" width="9.140625" style="2"/>
    <col min="16129" max="16129" width="11.7109375" style="2" customWidth="1"/>
    <col min="16130" max="16130" width="10.140625" style="2" customWidth="1"/>
    <col min="16131" max="16131" width="9.140625" style="2"/>
    <col min="16132" max="16132" width="14.5703125" style="2" customWidth="1"/>
    <col min="16133" max="16133" width="73.140625" style="2" customWidth="1"/>
    <col min="16134" max="16384" width="9.140625" style="2"/>
  </cols>
  <sheetData>
    <row r="1" spans="1:7">
      <c r="A1" s="5" t="s">
        <v>0</v>
      </c>
      <c r="B1" s="5"/>
      <c r="C1" s="5"/>
      <c r="D1" s="5"/>
      <c r="E1" s="13"/>
      <c r="F1" s="12"/>
      <c r="G1" s="13"/>
    </row>
    <row r="2" spans="1:7">
      <c r="A2" s="16"/>
      <c r="B2" s="16"/>
      <c r="C2" s="16"/>
      <c r="D2" s="16"/>
      <c r="E2" s="16"/>
      <c r="F2" s="16"/>
      <c r="G2" s="16"/>
    </row>
    <row r="3" spans="1:7">
      <c r="A3" s="16"/>
      <c r="B3" s="16"/>
      <c r="C3" s="16"/>
      <c r="D3" s="16"/>
      <c r="E3" s="16"/>
      <c r="F3" s="16"/>
      <c r="G3" s="16"/>
    </row>
    <row r="4" spans="1:7">
      <c r="A4" s="16"/>
      <c r="B4" s="16"/>
      <c r="C4" s="16"/>
      <c r="D4" s="16"/>
      <c r="E4" s="16"/>
      <c r="F4" s="16"/>
      <c r="G4" s="16"/>
    </row>
    <row r="5" spans="1:7">
      <c r="A5" s="1" t="s">
        <v>54</v>
      </c>
      <c r="B5" s="1"/>
      <c r="C5" s="1"/>
      <c r="D5" s="1"/>
      <c r="E5" s="1"/>
      <c r="F5" s="1"/>
      <c r="G5" s="1"/>
    </row>
    <row r="6" spans="1:7">
      <c r="A6" s="168" t="s">
        <v>1</v>
      </c>
      <c r="B6" s="168" t="s">
        <v>2</v>
      </c>
      <c r="C6" s="168" t="s">
        <v>3</v>
      </c>
      <c r="D6" s="169" t="s">
        <v>4</v>
      </c>
      <c r="E6" s="169"/>
      <c r="F6" s="170" t="s">
        <v>5</v>
      </c>
      <c r="G6" s="168" t="s">
        <v>6</v>
      </c>
    </row>
    <row r="7" spans="1:7">
      <c r="A7" s="168"/>
      <c r="B7" s="168"/>
      <c r="C7" s="168"/>
      <c r="D7" s="17" t="s">
        <v>7</v>
      </c>
      <c r="E7" s="17" t="s">
        <v>8</v>
      </c>
      <c r="F7" s="170"/>
      <c r="G7" s="168"/>
    </row>
    <row r="8" spans="1:7" ht="33">
      <c r="A8" s="60">
        <f>1+A7</f>
        <v>1</v>
      </c>
      <c r="B8" s="60">
        <v>729</v>
      </c>
      <c r="C8" s="61">
        <v>43192</v>
      </c>
      <c r="D8" s="60" t="s">
        <v>9</v>
      </c>
      <c r="E8" s="60" t="s">
        <v>10</v>
      </c>
      <c r="F8" s="62">
        <v>715000</v>
      </c>
      <c r="G8" s="10" t="s">
        <v>55</v>
      </c>
    </row>
    <row r="9" spans="1:7" ht="49.5">
      <c r="A9" s="60">
        <f>1+A8</f>
        <v>2</v>
      </c>
      <c r="B9" s="60">
        <v>727</v>
      </c>
      <c r="C9" s="61">
        <v>43192</v>
      </c>
      <c r="D9" s="60" t="s">
        <v>11</v>
      </c>
      <c r="E9" s="60" t="s">
        <v>10</v>
      </c>
      <c r="F9" s="62">
        <v>87542525</v>
      </c>
      <c r="G9" s="10" t="s">
        <v>57</v>
      </c>
    </row>
    <row r="10" spans="1:7" ht="51" customHeight="1">
      <c r="A10" s="60">
        <f t="shared" ref="A10:A18" si="0">1+A9</f>
        <v>3</v>
      </c>
      <c r="B10" s="60">
        <v>728</v>
      </c>
      <c r="C10" s="61">
        <v>43192</v>
      </c>
      <c r="D10" s="60" t="s">
        <v>12</v>
      </c>
      <c r="E10" s="60" t="s">
        <v>10</v>
      </c>
      <c r="F10" s="62">
        <v>398757</v>
      </c>
      <c r="G10" s="10" t="s">
        <v>60</v>
      </c>
    </row>
    <row r="11" spans="1:7" ht="68.25" customHeight="1">
      <c r="A11" s="60">
        <f t="shared" si="0"/>
        <v>4</v>
      </c>
      <c r="B11" s="60">
        <v>846</v>
      </c>
      <c r="C11" s="61">
        <v>43194</v>
      </c>
      <c r="D11" s="60" t="s">
        <v>9</v>
      </c>
      <c r="E11" s="60" t="s">
        <v>10</v>
      </c>
      <c r="F11" s="62">
        <v>165000</v>
      </c>
      <c r="G11" s="10" t="s">
        <v>56</v>
      </c>
    </row>
    <row r="12" spans="1:7" ht="64.5" customHeight="1">
      <c r="A12" s="60">
        <f t="shared" si="0"/>
        <v>5</v>
      </c>
      <c r="B12" s="60">
        <v>758</v>
      </c>
      <c r="C12" s="61">
        <v>43194</v>
      </c>
      <c r="D12" s="60" t="s">
        <v>12</v>
      </c>
      <c r="E12" s="60" t="s">
        <v>13</v>
      </c>
      <c r="F12" s="62">
        <v>2057</v>
      </c>
      <c r="G12" s="10" t="s">
        <v>31</v>
      </c>
    </row>
    <row r="13" spans="1:7" ht="55.5" customHeight="1">
      <c r="A13" s="60">
        <f t="shared" si="0"/>
        <v>6</v>
      </c>
      <c r="B13" s="60">
        <v>759</v>
      </c>
      <c r="C13" s="61">
        <v>43194</v>
      </c>
      <c r="D13" s="60" t="s">
        <v>12</v>
      </c>
      <c r="E13" s="60" t="s">
        <v>13</v>
      </c>
      <c r="F13" s="62">
        <v>2543</v>
      </c>
      <c r="G13" s="10" t="s">
        <v>31</v>
      </c>
    </row>
    <row r="14" spans="1:7" ht="64.5" customHeight="1">
      <c r="A14" s="60">
        <f t="shared" si="0"/>
        <v>7</v>
      </c>
      <c r="B14" s="60">
        <v>760</v>
      </c>
      <c r="C14" s="61">
        <v>43194</v>
      </c>
      <c r="D14" s="60" t="s">
        <v>12</v>
      </c>
      <c r="E14" s="60" t="s">
        <v>13</v>
      </c>
      <c r="F14" s="62">
        <v>2016</v>
      </c>
      <c r="G14" s="10" t="s">
        <v>31</v>
      </c>
    </row>
    <row r="15" spans="1:7" ht="49.5">
      <c r="A15" s="60">
        <f t="shared" si="0"/>
        <v>8</v>
      </c>
      <c r="B15" s="60">
        <v>895</v>
      </c>
      <c r="C15" s="61">
        <v>43207</v>
      </c>
      <c r="D15" s="60" t="s">
        <v>11</v>
      </c>
      <c r="E15" s="60" t="s">
        <v>10</v>
      </c>
      <c r="F15" s="62">
        <v>60012</v>
      </c>
      <c r="G15" s="10" t="s">
        <v>58</v>
      </c>
    </row>
    <row r="16" spans="1:7" ht="49.5">
      <c r="A16" s="60">
        <f t="shared" si="0"/>
        <v>9</v>
      </c>
      <c r="B16" s="60">
        <v>944</v>
      </c>
      <c r="C16" s="61">
        <v>43213</v>
      </c>
      <c r="D16" s="60" t="s">
        <v>12</v>
      </c>
      <c r="E16" s="60" t="s">
        <v>10</v>
      </c>
      <c r="F16" s="62">
        <v>4900</v>
      </c>
      <c r="G16" s="10" t="s">
        <v>61</v>
      </c>
    </row>
    <row r="17" spans="1:7" ht="68.25" customHeight="1">
      <c r="A17" s="60">
        <f t="shared" si="0"/>
        <v>10</v>
      </c>
      <c r="B17" s="60">
        <v>945</v>
      </c>
      <c r="C17" s="61">
        <v>43213</v>
      </c>
      <c r="D17" s="60" t="s">
        <v>38</v>
      </c>
      <c r="E17" s="60" t="s">
        <v>10</v>
      </c>
      <c r="F17" s="62">
        <v>4782</v>
      </c>
      <c r="G17" s="10" t="s">
        <v>62</v>
      </c>
    </row>
    <row r="18" spans="1:7" ht="81.75" customHeight="1">
      <c r="A18" s="60">
        <f t="shared" si="0"/>
        <v>11</v>
      </c>
      <c r="B18" s="60">
        <v>955</v>
      </c>
      <c r="C18" s="61">
        <v>43215</v>
      </c>
      <c r="D18" s="60" t="s">
        <v>11</v>
      </c>
      <c r="E18" s="60" t="s">
        <v>10</v>
      </c>
      <c r="F18" s="62">
        <v>11655049</v>
      </c>
      <c r="G18" s="58" t="s">
        <v>59</v>
      </c>
    </row>
    <row r="19" spans="1:7" s="3" customFormat="1">
      <c r="A19" s="14"/>
      <c r="B19" s="18"/>
      <c r="C19" s="19"/>
      <c r="D19" s="19" t="s">
        <v>30</v>
      </c>
      <c r="E19" s="20"/>
      <c r="F19" s="22">
        <f>SUM(F8:F18)</f>
        <v>100552641</v>
      </c>
      <c r="G19" s="15"/>
    </row>
    <row r="22" spans="1:7">
      <c r="E22" s="4"/>
      <c r="F22" s="4"/>
    </row>
    <row r="23" spans="1:7">
      <c r="E23" s="4"/>
      <c r="F23" s="4"/>
    </row>
    <row r="24" spans="1:7">
      <c r="E24" s="4"/>
      <c r="F24" s="4"/>
    </row>
    <row r="25" spans="1:7">
      <c r="E25" s="4"/>
      <c r="F25" s="4"/>
    </row>
    <row r="26" spans="1:7">
      <c r="E26" s="4"/>
    </row>
    <row r="34" spans="6:6">
      <c r="F34" s="4"/>
    </row>
  </sheetData>
  <sortState ref="A8:G18">
    <sortCondition ref="C8:C18"/>
  </sortState>
  <mergeCells count="6">
    <mergeCell ref="G6:G7"/>
    <mergeCell ref="A6:A7"/>
    <mergeCell ref="B6:B7"/>
    <mergeCell ref="C6:C7"/>
    <mergeCell ref="D6:E6"/>
    <mergeCell ref="F6:F7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32" sqref="H32"/>
    </sheetView>
  </sheetViews>
  <sheetFormatPr defaultRowHeight="15"/>
  <cols>
    <col min="3" max="3" width="13.42578125" bestFit="1" customWidth="1"/>
    <col min="4" max="4" width="11.5703125" customWidth="1"/>
    <col min="5" max="5" width="12.42578125" customWidth="1"/>
    <col min="6" max="6" width="16.7109375" customWidth="1"/>
    <col min="7" max="7" width="16.7109375" style="115" customWidth="1"/>
    <col min="8" max="8" width="74" customWidth="1"/>
  </cols>
  <sheetData>
    <row r="1" spans="1:8" ht="16.5">
      <c r="A1" s="171" t="s">
        <v>14</v>
      </c>
      <c r="B1" s="171"/>
      <c r="C1" s="171"/>
      <c r="D1" s="171"/>
      <c r="E1" s="102"/>
      <c r="F1" s="102"/>
      <c r="G1" s="103"/>
    </row>
    <row r="2" spans="1:8" ht="16.5">
      <c r="A2" s="104" t="s">
        <v>15</v>
      </c>
      <c r="B2" s="104"/>
      <c r="C2" s="104"/>
      <c r="D2" s="104"/>
      <c r="E2" s="102"/>
      <c r="F2" s="102"/>
      <c r="G2" s="103"/>
    </row>
    <row r="3" spans="1:8" ht="16.5">
      <c r="A3" s="104" t="s">
        <v>45</v>
      </c>
      <c r="B3" s="104"/>
      <c r="C3" s="104"/>
      <c r="D3" s="104"/>
      <c r="E3" s="102"/>
      <c r="F3" s="102"/>
      <c r="G3" s="103"/>
    </row>
    <row r="4" spans="1:8" ht="16.5">
      <c r="A4" s="2"/>
      <c r="B4" s="2"/>
      <c r="C4" s="2"/>
      <c r="D4" s="3" t="s">
        <v>65</v>
      </c>
      <c r="E4" s="3"/>
      <c r="F4" s="3"/>
      <c r="G4" s="105"/>
      <c r="H4" s="2"/>
    </row>
    <row r="5" spans="1:8" ht="16.5">
      <c r="A5" s="2"/>
      <c r="B5" s="2"/>
      <c r="C5" s="2"/>
      <c r="D5" s="3"/>
      <c r="E5" s="3"/>
      <c r="F5" s="3"/>
      <c r="G5" s="105"/>
      <c r="H5" s="2"/>
    </row>
    <row r="6" spans="1:8" ht="33">
      <c r="A6" s="106" t="s">
        <v>46</v>
      </c>
      <c r="B6" s="107" t="s">
        <v>47</v>
      </c>
      <c r="C6" s="106" t="s">
        <v>3</v>
      </c>
      <c r="D6" s="106" t="s">
        <v>7</v>
      </c>
      <c r="E6" s="106" t="s">
        <v>48</v>
      </c>
      <c r="F6" s="106" t="s">
        <v>49</v>
      </c>
      <c r="G6" s="108" t="s">
        <v>5</v>
      </c>
      <c r="H6" s="107" t="s">
        <v>50</v>
      </c>
    </row>
    <row r="7" spans="1:8" s="113" customFormat="1" ht="33">
      <c r="A7" s="109">
        <v>1</v>
      </c>
      <c r="B7" s="109">
        <v>907</v>
      </c>
      <c r="C7" s="110">
        <v>43208</v>
      </c>
      <c r="D7" s="111" t="s">
        <v>51</v>
      </c>
      <c r="E7" s="128">
        <v>71</v>
      </c>
      <c r="F7" s="111" t="s">
        <v>63</v>
      </c>
      <c r="G7" s="112">
        <v>14161</v>
      </c>
      <c r="H7" s="109" t="s">
        <v>64</v>
      </c>
    </row>
    <row r="8" spans="1:8" ht="16.5">
      <c r="A8" s="26"/>
      <c r="B8" s="172" t="s">
        <v>30</v>
      </c>
      <c r="C8" s="173"/>
      <c r="D8" s="173"/>
      <c r="E8" s="174"/>
      <c r="F8" s="96"/>
      <c r="G8" s="114">
        <f>SUM(G7:G7)</f>
        <v>14161</v>
      </c>
      <c r="H8" s="26"/>
    </row>
  </sheetData>
  <mergeCells count="2">
    <mergeCell ref="A1:D1"/>
    <mergeCell ref="B8:E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40" workbookViewId="0">
      <selection activeCell="C45" sqref="C45"/>
    </sheetView>
  </sheetViews>
  <sheetFormatPr defaultColWidth="9.140625" defaultRowHeight="16.5"/>
  <cols>
    <col min="1" max="1" width="10.85546875" style="87" customWidth="1"/>
    <col min="2" max="2" width="14.85546875" style="86" customWidth="1"/>
    <col min="3" max="3" width="64.28515625" style="88" customWidth="1"/>
    <col min="4" max="4" width="27.140625" style="88" customWidth="1"/>
    <col min="5" max="5" width="16.5703125" style="89" customWidth="1"/>
    <col min="6" max="16384" width="9.140625" style="87"/>
  </cols>
  <sheetData>
    <row r="1" spans="1:7">
      <c r="A1" s="85" t="s">
        <v>41</v>
      </c>
    </row>
    <row r="2" spans="1:7">
      <c r="A2" s="85" t="s">
        <v>17</v>
      </c>
    </row>
    <row r="3" spans="1:7">
      <c r="A3" s="85" t="s">
        <v>42</v>
      </c>
    </row>
    <row r="4" spans="1:7">
      <c r="A4" s="85"/>
    </row>
    <row r="5" spans="1:7">
      <c r="A5" s="85"/>
      <c r="C5" s="95" t="s">
        <v>67</v>
      </c>
    </row>
    <row r="6" spans="1:7">
      <c r="A6" s="8" t="s">
        <v>19</v>
      </c>
      <c r="B6" s="34" t="s">
        <v>18</v>
      </c>
      <c r="C6" s="21" t="s">
        <v>20</v>
      </c>
      <c r="D6" s="21" t="s">
        <v>21</v>
      </c>
      <c r="E6" s="90" t="s">
        <v>22</v>
      </c>
    </row>
    <row r="7" spans="1:7" s="11" customFormat="1" ht="99">
      <c r="A7" s="26">
        <v>987</v>
      </c>
      <c r="B7" s="35">
        <v>43215</v>
      </c>
      <c r="C7" s="91" t="s">
        <v>68</v>
      </c>
      <c r="D7" s="10" t="s">
        <v>41</v>
      </c>
      <c r="E7" s="43">
        <v>4100</v>
      </c>
      <c r="G7" s="92"/>
    </row>
    <row r="8" spans="1:7" s="11" customFormat="1" ht="96.75" customHeight="1">
      <c r="A8" s="26">
        <v>1000</v>
      </c>
      <c r="B8" s="35">
        <v>43216</v>
      </c>
      <c r="C8" s="91" t="s">
        <v>69</v>
      </c>
      <c r="D8" s="10" t="s">
        <v>70</v>
      </c>
      <c r="E8" s="43">
        <v>14.62</v>
      </c>
      <c r="G8" s="92"/>
    </row>
    <row r="9" spans="1:7" s="11" customFormat="1" ht="82.5">
      <c r="A9" s="26">
        <v>999</v>
      </c>
      <c r="B9" s="35">
        <v>43216</v>
      </c>
      <c r="C9" s="91" t="s">
        <v>69</v>
      </c>
      <c r="D9" s="10" t="s">
        <v>70</v>
      </c>
      <c r="E9" s="43">
        <v>14.84</v>
      </c>
      <c r="G9" s="92"/>
    </row>
    <row r="10" spans="1:7" ht="82.5">
      <c r="A10" s="26">
        <v>1005</v>
      </c>
      <c r="B10" s="35">
        <v>43216</v>
      </c>
      <c r="C10" s="91" t="s">
        <v>69</v>
      </c>
      <c r="D10" s="10" t="s">
        <v>70</v>
      </c>
      <c r="E10" s="43">
        <v>14.86</v>
      </c>
    </row>
    <row r="11" spans="1:7" ht="82.5">
      <c r="A11" s="26">
        <v>1004</v>
      </c>
      <c r="B11" s="35">
        <v>43216</v>
      </c>
      <c r="C11" s="91" t="s">
        <v>69</v>
      </c>
      <c r="D11" s="10" t="s">
        <v>70</v>
      </c>
      <c r="E11" s="43">
        <v>15.46</v>
      </c>
    </row>
    <row r="12" spans="1:7" ht="82.5">
      <c r="A12" s="26">
        <v>1006</v>
      </c>
      <c r="B12" s="35">
        <v>43216</v>
      </c>
      <c r="C12" s="91" t="s">
        <v>69</v>
      </c>
      <c r="D12" s="10" t="s">
        <v>70</v>
      </c>
      <c r="E12" s="43">
        <v>25.68</v>
      </c>
    </row>
    <row r="13" spans="1:7" ht="82.5">
      <c r="A13" s="26">
        <v>1010</v>
      </c>
      <c r="B13" s="35">
        <v>43216</v>
      </c>
      <c r="C13" s="91" t="s">
        <v>69</v>
      </c>
      <c r="D13" s="10" t="s">
        <v>70</v>
      </c>
      <c r="E13" s="43">
        <v>25.68</v>
      </c>
    </row>
    <row r="14" spans="1:7" ht="82.5">
      <c r="A14" s="26">
        <v>994</v>
      </c>
      <c r="B14" s="35">
        <v>43216</v>
      </c>
      <c r="C14" s="91" t="s">
        <v>69</v>
      </c>
      <c r="D14" s="10" t="s">
        <v>70</v>
      </c>
      <c r="E14" s="43">
        <v>29.71</v>
      </c>
    </row>
    <row r="15" spans="1:7" ht="82.5">
      <c r="A15" s="26">
        <v>995</v>
      </c>
      <c r="B15" s="35">
        <v>43216</v>
      </c>
      <c r="C15" s="91" t="s">
        <v>69</v>
      </c>
      <c r="D15" s="10" t="s">
        <v>70</v>
      </c>
      <c r="E15" s="43">
        <v>29.71</v>
      </c>
    </row>
    <row r="16" spans="1:7" ht="82.5">
      <c r="A16" s="26">
        <v>996</v>
      </c>
      <c r="B16" s="35">
        <v>43216</v>
      </c>
      <c r="C16" s="91" t="s">
        <v>69</v>
      </c>
      <c r="D16" s="10" t="s">
        <v>70</v>
      </c>
      <c r="E16" s="43">
        <v>29.71</v>
      </c>
    </row>
    <row r="17" spans="1:5" ht="82.5">
      <c r="A17" s="26">
        <v>998</v>
      </c>
      <c r="B17" s="35">
        <v>43216</v>
      </c>
      <c r="C17" s="91" t="s">
        <v>69</v>
      </c>
      <c r="D17" s="10" t="s">
        <v>70</v>
      </c>
      <c r="E17" s="43">
        <v>29.71</v>
      </c>
    </row>
    <row r="18" spans="1:5" ht="82.5">
      <c r="A18" s="26">
        <v>1003</v>
      </c>
      <c r="B18" s="35">
        <v>43216</v>
      </c>
      <c r="C18" s="91" t="s">
        <v>69</v>
      </c>
      <c r="D18" s="10" t="s">
        <v>70</v>
      </c>
      <c r="E18" s="43">
        <v>29.71</v>
      </c>
    </row>
    <row r="19" spans="1:5" ht="82.5">
      <c r="A19" s="26">
        <v>1009</v>
      </c>
      <c r="B19" s="35">
        <v>43216</v>
      </c>
      <c r="C19" s="91" t="s">
        <v>69</v>
      </c>
      <c r="D19" s="10" t="s">
        <v>70</v>
      </c>
      <c r="E19" s="43">
        <v>29.71</v>
      </c>
    </row>
    <row r="20" spans="1:5" s="85" customFormat="1" ht="82.5">
      <c r="A20" s="26">
        <v>1002</v>
      </c>
      <c r="B20" s="35">
        <v>43216</v>
      </c>
      <c r="C20" s="91" t="s">
        <v>69</v>
      </c>
      <c r="D20" s="10" t="s">
        <v>70</v>
      </c>
      <c r="E20" s="43">
        <v>33.4</v>
      </c>
    </row>
    <row r="21" spans="1:5" ht="82.5">
      <c r="A21" s="26">
        <v>1008</v>
      </c>
      <c r="B21" s="35">
        <v>43216</v>
      </c>
      <c r="C21" s="91" t="s">
        <v>69</v>
      </c>
      <c r="D21" s="10" t="s">
        <v>70</v>
      </c>
      <c r="E21" s="43">
        <v>35.450000000000003</v>
      </c>
    </row>
    <row r="22" spans="1:5" ht="82.5">
      <c r="A22" s="26">
        <v>1007</v>
      </c>
      <c r="B22" s="35">
        <v>43216</v>
      </c>
      <c r="C22" s="91" t="s">
        <v>69</v>
      </c>
      <c r="D22" s="10" t="s">
        <v>70</v>
      </c>
      <c r="E22" s="43">
        <v>40.31</v>
      </c>
    </row>
    <row r="23" spans="1:5" ht="82.5">
      <c r="A23" s="26">
        <v>997</v>
      </c>
      <c r="B23" s="35">
        <v>43216</v>
      </c>
      <c r="C23" s="91" t="s">
        <v>69</v>
      </c>
      <c r="D23" s="10" t="s">
        <v>70</v>
      </c>
      <c r="E23" s="43">
        <v>47.13</v>
      </c>
    </row>
    <row r="24" spans="1:5" ht="82.5">
      <c r="A24" s="26">
        <v>1001</v>
      </c>
      <c r="B24" s="35">
        <v>43216</v>
      </c>
      <c r="C24" s="91" t="s">
        <v>69</v>
      </c>
      <c r="D24" s="10" t="s">
        <v>70</v>
      </c>
      <c r="E24" s="43">
        <v>47.13</v>
      </c>
    </row>
    <row r="25" spans="1:5" ht="82.5">
      <c r="A25" s="26">
        <v>1011</v>
      </c>
      <c r="B25" s="35">
        <v>43216</v>
      </c>
      <c r="C25" s="91" t="s">
        <v>69</v>
      </c>
      <c r="D25" s="10" t="s">
        <v>70</v>
      </c>
      <c r="E25" s="43">
        <v>47.13</v>
      </c>
    </row>
    <row r="26" spans="1:5" ht="82.5">
      <c r="A26" s="26">
        <v>1012</v>
      </c>
      <c r="B26" s="35">
        <v>43216</v>
      </c>
      <c r="C26" s="91" t="s">
        <v>69</v>
      </c>
      <c r="D26" s="10" t="s">
        <v>70</v>
      </c>
      <c r="E26" s="43">
        <v>47.13</v>
      </c>
    </row>
    <row r="27" spans="1:5" ht="82.5">
      <c r="A27" s="8">
        <v>1032</v>
      </c>
      <c r="B27" s="35">
        <v>43216</v>
      </c>
      <c r="C27" s="91" t="s">
        <v>71</v>
      </c>
      <c r="D27" s="10" t="s">
        <v>70</v>
      </c>
      <c r="E27" s="131">
        <v>28.23</v>
      </c>
    </row>
    <row r="28" spans="1:5" ht="82.5">
      <c r="A28" s="8">
        <v>1033</v>
      </c>
      <c r="B28" s="35">
        <v>43216</v>
      </c>
      <c r="C28" s="91" t="s">
        <v>71</v>
      </c>
      <c r="D28" s="10" t="s">
        <v>70</v>
      </c>
      <c r="E28" s="131">
        <v>28.23</v>
      </c>
    </row>
    <row r="29" spans="1:5" ht="82.5">
      <c r="A29" s="8">
        <v>1034</v>
      </c>
      <c r="B29" s="35">
        <v>43216</v>
      </c>
      <c r="C29" s="91" t="s">
        <v>71</v>
      </c>
      <c r="D29" s="10" t="s">
        <v>70</v>
      </c>
      <c r="E29" s="131">
        <v>28.23</v>
      </c>
    </row>
    <row r="30" spans="1:5" ht="82.5">
      <c r="A30" s="8">
        <v>1035</v>
      </c>
      <c r="B30" s="35">
        <v>43216</v>
      </c>
      <c r="C30" s="91" t="s">
        <v>71</v>
      </c>
      <c r="D30" s="10" t="s">
        <v>70</v>
      </c>
      <c r="E30" s="131">
        <v>44.77</v>
      </c>
    </row>
    <row r="31" spans="1:5" ht="82.5">
      <c r="A31" s="8">
        <v>1036</v>
      </c>
      <c r="B31" s="35">
        <v>43216</v>
      </c>
      <c r="C31" s="91" t="s">
        <v>71</v>
      </c>
      <c r="D31" s="10" t="s">
        <v>70</v>
      </c>
      <c r="E31" s="131">
        <v>28.23</v>
      </c>
    </row>
    <row r="32" spans="1:5" ht="82.5">
      <c r="A32" s="8">
        <v>1037</v>
      </c>
      <c r="B32" s="35">
        <v>43216</v>
      </c>
      <c r="C32" s="91" t="s">
        <v>71</v>
      </c>
      <c r="D32" s="10" t="s">
        <v>70</v>
      </c>
      <c r="E32" s="131">
        <v>14.1</v>
      </c>
    </row>
    <row r="33" spans="1:5" ht="82.5">
      <c r="A33" s="8">
        <v>1038</v>
      </c>
      <c r="B33" s="35">
        <v>43216</v>
      </c>
      <c r="C33" s="91" t="s">
        <v>71</v>
      </c>
      <c r="D33" s="10" t="s">
        <v>70</v>
      </c>
      <c r="E33" s="131">
        <v>13.89</v>
      </c>
    </row>
    <row r="34" spans="1:5" ht="82.5">
      <c r="A34" s="8">
        <v>1039</v>
      </c>
      <c r="B34" s="35">
        <v>43216</v>
      </c>
      <c r="C34" s="91" t="s">
        <v>71</v>
      </c>
      <c r="D34" s="10" t="s">
        <v>70</v>
      </c>
      <c r="E34" s="131">
        <v>44.77</v>
      </c>
    </row>
    <row r="35" spans="1:5" ht="82.5">
      <c r="A35" s="8">
        <v>1040</v>
      </c>
      <c r="B35" s="35">
        <v>43216</v>
      </c>
      <c r="C35" s="91" t="s">
        <v>71</v>
      </c>
      <c r="D35" s="10" t="s">
        <v>70</v>
      </c>
      <c r="E35" s="131">
        <v>31.73</v>
      </c>
    </row>
    <row r="36" spans="1:5" ht="82.5">
      <c r="A36" s="8">
        <v>1041</v>
      </c>
      <c r="B36" s="35">
        <v>43216</v>
      </c>
      <c r="C36" s="91" t="s">
        <v>71</v>
      </c>
      <c r="D36" s="10" t="s">
        <v>70</v>
      </c>
      <c r="E36" s="131">
        <v>28.23</v>
      </c>
    </row>
    <row r="37" spans="1:5" ht="82.5">
      <c r="A37" s="8">
        <v>1042</v>
      </c>
      <c r="B37" s="35">
        <v>43216</v>
      </c>
      <c r="C37" s="91" t="s">
        <v>71</v>
      </c>
      <c r="D37" s="10" t="s">
        <v>70</v>
      </c>
      <c r="E37" s="131">
        <v>14.69</v>
      </c>
    </row>
    <row r="38" spans="1:5" ht="82.5">
      <c r="A38" s="8">
        <v>1043</v>
      </c>
      <c r="B38" s="35">
        <v>43216</v>
      </c>
      <c r="C38" s="91" t="s">
        <v>71</v>
      </c>
      <c r="D38" s="10" t="s">
        <v>70</v>
      </c>
      <c r="E38" s="131">
        <v>14.11</v>
      </c>
    </row>
    <row r="39" spans="1:5" ht="82.5">
      <c r="A39" s="8">
        <v>1044</v>
      </c>
      <c r="B39" s="35">
        <v>43216</v>
      </c>
      <c r="C39" s="91" t="s">
        <v>71</v>
      </c>
      <c r="D39" s="10" t="s">
        <v>70</v>
      </c>
      <c r="E39" s="131">
        <v>24.4</v>
      </c>
    </row>
    <row r="40" spans="1:5" ht="82.5">
      <c r="A40" s="8">
        <v>1045</v>
      </c>
      <c r="B40" s="35">
        <v>43216</v>
      </c>
      <c r="C40" s="91" t="s">
        <v>71</v>
      </c>
      <c r="D40" s="10" t="s">
        <v>70</v>
      </c>
      <c r="E40" s="131">
        <v>38.29</v>
      </c>
    </row>
    <row r="41" spans="1:5" ht="82.5">
      <c r="A41" s="8">
        <v>1046</v>
      </c>
      <c r="B41" s="35">
        <v>43216</v>
      </c>
      <c r="C41" s="91" t="s">
        <v>71</v>
      </c>
      <c r="D41" s="10" t="s">
        <v>70</v>
      </c>
      <c r="E41" s="131">
        <v>33.67</v>
      </c>
    </row>
    <row r="42" spans="1:5" ht="82.5">
      <c r="A42" s="8">
        <v>1047</v>
      </c>
      <c r="B42" s="35">
        <v>43216</v>
      </c>
      <c r="C42" s="91" t="s">
        <v>71</v>
      </c>
      <c r="D42" s="10" t="s">
        <v>70</v>
      </c>
      <c r="E42" s="131">
        <v>28.23</v>
      </c>
    </row>
    <row r="43" spans="1:5" ht="82.5">
      <c r="A43" s="8">
        <v>1048</v>
      </c>
      <c r="B43" s="35">
        <v>43216</v>
      </c>
      <c r="C43" s="91" t="s">
        <v>71</v>
      </c>
      <c r="D43" s="10" t="s">
        <v>70</v>
      </c>
      <c r="E43" s="131">
        <v>24.4</v>
      </c>
    </row>
    <row r="44" spans="1:5" ht="82.5">
      <c r="A44" s="8">
        <v>1049</v>
      </c>
      <c r="B44" s="35">
        <v>43216</v>
      </c>
      <c r="C44" s="91" t="s">
        <v>71</v>
      </c>
      <c r="D44" s="10" t="s">
        <v>70</v>
      </c>
      <c r="E44" s="131">
        <v>44.77</v>
      </c>
    </row>
    <row r="45" spans="1:5" ht="82.5">
      <c r="A45" s="8">
        <v>1050</v>
      </c>
      <c r="B45" s="35">
        <v>43216</v>
      </c>
      <c r="C45" s="91" t="s">
        <v>71</v>
      </c>
      <c r="D45" s="10" t="s">
        <v>70</v>
      </c>
      <c r="E45" s="131">
        <v>44.77</v>
      </c>
    </row>
    <row r="46" spans="1:5" s="85" customFormat="1">
      <c r="A46" s="93"/>
      <c r="B46" s="94"/>
      <c r="C46" s="47" t="s">
        <v>30</v>
      </c>
      <c r="D46" s="47"/>
      <c r="E46" s="33">
        <f>SUM(E7:E45)</f>
        <v>5244.8199999999988</v>
      </c>
    </row>
  </sheetData>
  <sortState ref="A7:E20">
    <sortCondition ref="B7:B2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K39" sqref="K39"/>
    </sheetView>
  </sheetViews>
  <sheetFormatPr defaultRowHeight="16.5"/>
  <cols>
    <col min="1" max="1" width="11.7109375" style="11" customWidth="1"/>
    <col min="2" max="2" width="13.85546875" style="11" customWidth="1"/>
    <col min="3" max="3" width="82.140625" style="11" customWidth="1"/>
    <col min="4" max="4" width="31.42578125" style="11" customWidth="1"/>
    <col min="5" max="5" width="13.42578125" style="92" customWidth="1"/>
    <col min="6" max="16384" width="9.140625" style="11"/>
  </cols>
  <sheetData>
    <row r="1" spans="1:5" s="2" customFormat="1">
      <c r="A1" s="117" t="s">
        <v>52</v>
      </c>
      <c r="B1" s="117"/>
      <c r="C1" s="117"/>
      <c r="D1" s="13"/>
      <c r="E1" s="132"/>
    </row>
    <row r="2" spans="1:5" s="2" customFormat="1">
      <c r="A2" s="117" t="s">
        <v>17</v>
      </c>
      <c r="B2" s="117"/>
      <c r="C2" s="117"/>
      <c r="D2" s="13"/>
      <c r="E2" s="132"/>
    </row>
    <row r="3" spans="1:5" s="2" customFormat="1">
      <c r="A3" s="117" t="s">
        <v>53</v>
      </c>
      <c r="B3" s="117"/>
      <c r="C3" s="117"/>
      <c r="D3" s="117"/>
      <c r="E3" s="133"/>
    </row>
    <row r="6" spans="1:5" ht="16.5" customHeight="1">
      <c r="A6" s="85"/>
      <c r="B6" s="86"/>
      <c r="C6" s="95" t="s">
        <v>67</v>
      </c>
      <c r="D6" s="88"/>
      <c r="E6" s="89"/>
    </row>
    <row r="7" spans="1:5" ht="42.75" customHeight="1">
      <c r="A7" s="21" t="s">
        <v>19</v>
      </c>
      <c r="B7" s="34" t="s">
        <v>18</v>
      </c>
      <c r="C7" s="21" t="s">
        <v>20</v>
      </c>
      <c r="D7" s="21" t="s">
        <v>21</v>
      </c>
      <c r="E7" s="90" t="s">
        <v>22</v>
      </c>
    </row>
    <row r="8" spans="1:5" ht="59.25" customHeight="1">
      <c r="A8" s="8">
        <v>2404</v>
      </c>
      <c r="B8" s="34">
        <v>43214</v>
      </c>
      <c r="C8" s="21" t="s">
        <v>76</v>
      </c>
      <c r="D8" s="21" t="s">
        <v>73</v>
      </c>
      <c r="E8" s="90">
        <v>6.41</v>
      </c>
    </row>
    <row r="9" spans="1:5" ht="66">
      <c r="A9" s="26">
        <v>1019</v>
      </c>
      <c r="B9" s="35">
        <v>43216</v>
      </c>
      <c r="C9" s="91" t="s">
        <v>72</v>
      </c>
      <c r="D9" s="10" t="s">
        <v>70</v>
      </c>
      <c r="E9" s="43">
        <v>58.49</v>
      </c>
    </row>
    <row r="10" spans="1:5" ht="66">
      <c r="A10" s="26">
        <v>1018</v>
      </c>
      <c r="B10" s="35">
        <v>43216</v>
      </c>
      <c r="C10" s="91" t="s">
        <v>72</v>
      </c>
      <c r="D10" s="10" t="s">
        <v>70</v>
      </c>
      <c r="E10" s="43">
        <v>59.36</v>
      </c>
    </row>
    <row r="11" spans="1:5" ht="66">
      <c r="A11" s="26">
        <v>1024</v>
      </c>
      <c r="B11" s="35">
        <v>43216</v>
      </c>
      <c r="C11" s="91" t="s">
        <v>72</v>
      </c>
      <c r="D11" s="10" t="s">
        <v>70</v>
      </c>
      <c r="E11" s="43">
        <v>59.43</v>
      </c>
    </row>
    <row r="12" spans="1:5" ht="66">
      <c r="A12" s="26">
        <v>1023</v>
      </c>
      <c r="B12" s="35">
        <v>43216</v>
      </c>
      <c r="C12" s="91" t="s">
        <v>72</v>
      </c>
      <c r="D12" s="10" t="s">
        <v>70</v>
      </c>
      <c r="E12" s="43">
        <v>61.85</v>
      </c>
    </row>
    <row r="13" spans="1:5" ht="66">
      <c r="A13" s="26">
        <v>1025</v>
      </c>
      <c r="B13" s="35">
        <v>43216</v>
      </c>
      <c r="C13" s="91" t="s">
        <v>72</v>
      </c>
      <c r="D13" s="10" t="s">
        <v>70</v>
      </c>
      <c r="E13" s="43">
        <v>102.72</v>
      </c>
    </row>
    <row r="14" spans="1:5" ht="66">
      <c r="A14" s="26">
        <v>1029</v>
      </c>
      <c r="B14" s="35">
        <v>43216</v>
      </c>
      <c r="C14" s="91" t="s">
        <v>72</v>
      </c>
      <c r="D14" s="10" t="s">
        <v>70</v>
      </c>
      <c r="E14" s="43">
        <v>102.72</v>
      </c>
    </row>
    <row r="15" spans="1:5" ht="66">
      <c r="A15" s="26">
        <v>1013</v>
      </c>
      <c r="B15" s="35">
        <v>43216</v>
      </c>
      <c r="C15" s="91" t="s">
        <v>72</v>
      </c>
      <c r="D15" s="10" t="s">
        <v>70</v>
      </c>
      <c r="E15" s="43">
        <v>118.86</v>
      </c>
    </row>
    <row r="16" spans="1:5" ht="66">
      <c r="A16" s="26">
        <v>1014</v>
      </c>
      <c r="B16" s="35">
        <v>43216</v>
      </c>
      <c r="C16" s="91" t="s">
        <v>72</v>
      </c>
      <c r="D16" s="10" t="s">
        <v>70</v>
      </c>
      <c r="E16" s="43">
        <v>118.86</v>
      </c>
    </row>
    <row r="17" spans="1:5" ht="66">
      <c r="A17" s="26">
        <v>1015</v>
      </c>
      <c r="B17" s="35">
        <v>43216</v>
      </c>
      <c r="C17" s="91" t="s">
        <v>72</v>
      </c>
      <c r="D17" s="10" t="s">
        <v>70</v>
      </c>
      <c r="E17" s="43">
        <v>118.86</v>
      </c>
    </row>
    <row r="18" spans="1:5" ht="66">
      <c r="A18" s="26">
        <v>1017</v>
      </c>
      <c r="B18" s="35">
        <v>43216</v>
      </c>
      <c r="C18" s="91" t="s">
        <v>72</v>
      </c>
      <c r="D18" s="10" t="s">
        <v>70</v>
      </c>
      <c r="E18" s="43">
        <v>118.86</v>
      </c>
    </row>
    <row r="19" spans="1:5" ht="66">
      <c r="A19" s="26">
        <v>1022</v>
      </c>
      <c r="B19" s="35">
        <v>43216</v>
      </c>
      <c r="C19" s="91" t="s">
        <v>72</v>
      </c>
      <c r="D19" s="10" t="s">
        <v>70</v>
      </c>
      <c r="E19" s="43">
        <v>118.86</v>
      </c>
    </row>
    <row r="20" spans="1:5" ht="66">
      <c r="A20" s="26">
        <v>1028</v>
      </c>
      <c r="B20" s="35">
        <v>43216</v>
      </c>
      <c r="C20" s="91" t="s">
        <v>72</v>
      </c>
      <c r="D20" s="10" t="s">
        <v>70</v>
      </c>
      <c r="E20" s="43">
        <v>118.86</v>
      </c>
    </row>
    <row r="21" spans="1:5" ht="66">
      <c r="A21" s="26">
        <v>1021</v>
      </c>
      <c r="B21" s="35">
        <v>43216</v>
      </c>
      <c r="C21" s="91" t="s">
        <v>72</v>
      </c>
      <c r="D21" s="10" t="s">
        <v>70</v>
      </c>
      <c r="E21" s="43">
        <v>133.59</v>
      </c>
    </row>
    <row r="22" spans="1:5" ht="66">
      <c r="A22" s="26">
        <v>1027</v>
      </c>
      <c r="B22" s="35">
        <v>43216</v>
      </c>
      <c r="C22" s="91" t="s">
        <v>72</v>
      </c>
      <c r="D22" s="10" t="s">
        <v>70</v>
      </c>
      <c r="E22" s="43">
        <v>141.78</v>
      </c>
    </row>
    <row r="23" spans="1:5" ht="66">
      <c r="A23" s="26">
        <v>1026</v>
      </c>
      <c r="B23" s="35">
        <v>43216</v>
      </c>
      <c r="C23" s="91" t="s">
        <v>72</v>
      </c>
      <c r="D23" s="10" t="s">
        <v>70</v>
      </c>
      <c r="E23" s="43">
        <v>161.22999999999999</v>
      </c>
    </row>
    <row r="24" spans="1:5" ht="66">
      <c r="A24" s="26">
        <v>1016</v>
      </c>
      <c r="B24" s="35">
        <v>43216</v>
      </c>
      <c r="C24" s="91" t="s">
        <v>72</v>
      </c>
      <c r="D24" s="10" t="s">
        <v>70</v>
      </c>
      <c r="E24" s="43">
        <v>188.5</v>
      </c>
    </row>
    <row r="25" spans="1:5" ht="66">
      <c r="A25" s="26">
        <v>1020</v>
      </c>
      <c r="B25" s="35">
        <v>43216</v>
      </c>
      <c r="C25" s="91" t="s">
        <v>72</v>
      </c>
      <c r="D25" s="10" t="s">
        <v>70</v>
      </c>
      <c r="E25" s="43">
        <v>188.5</v>
      </c>
    </row>
    <row r="26" spans="1:5" ht="66">
      <c r="A26" s="26">
        <v>1030</v>
      </c>
      <c r="B26" s="35">
        <v>43216</v>
      </c>
      <c r="C26" s="91" t="s">
        <v>72</v>
      </c>
      <c r="D26" s="10" t="s">
        <v>70</v>
      </c>
      <c r="E26" s="43">
        <v>188.5</v>
      </c>
    </row>
    <row r="27" spans="1:5" ht="66">
      <c r="A27" s="26">
        <v>1031</v>
      </c>
      <c r="B27" s="35">
        <v>43216</v>
      </c>
      <c r="C27" s="91" t="s">
        <v>72</v>
      </c>
      <c r="D27" s="10" t="s">
        <v>70</v>
      </c>
      <c r="E27" s="43">
        <v>188.5</v>
      </c>
    </row>
    <row r="28" spans="1:5" ht="66">
      <c r="A28" s="26">
        <v>2704</v>
      </c>
      <c r="B28" s="35">
        <v>43217</v>
      </c>
      <c r="C28" s="91" t="s">
        <v>74</v>
      </c>
      <c r="D28" s="10" t="s">
        <v>70</v>
      </c>
      <c r="E28" s="43">
        <v>1018.06</v>
      </c>
    </row>
    <row r="29" spans="1:5" ht="66">
      <c r="A29" s="26">
        <v>2704</v>
      </c>
      <c r="B29" s="35">
        <v>43217</v>
      </c>
      <c r="C29" s="91" t="s">
        <v>74</v>
      </c>
      <c r="D29" s="10" t="s">
        <v>70</v>
      </c>
      <c r="E29" s="43">
        <v>1122.5999999999999</v>
      </c>
    </row>
    <row r="30" spans="1:5" ht="66">
      <c r="A30" s="26">
        <v>2704</v>
      </c>
      <c r="B30" s="35">
        <v>43217</v>
      </c>
      <c r="C30" s="91" t="s">
        <v>74</v>
      </c>
      <c r="D30" s="10" t="s">
        <v>70</v>
      </c>
      <c r="E30" s="43">
        <v>1122.5999999999999</v>
      </c>
    </row>
    <row r="31" spans="1:5" ht="66">
      <c r="A31" s="26">
        <v>2704</v>
      </c>
      <c r="B31" s="35">
        <v>43217</v>
      </c>
      <c r="C31" s="91" t="s">
        <v>74</v>
      </c>
      <c r="D31" s="10" t="s">
        <v>70</v>
      </c>
      <c r="E31" s="43">
        <v>1191.4100000000001</v>
      </c>
    </row>
    <row r="32" spans="1:5" ht="66">
      <c r="A32" s="26">
        <v>2704</v>
      </c>
      <c r="B32" s="35">
        <v>43217</v>
      </c>
      <c r="C32" s="91" t="s">
        <v>74</v>
      </c>
      <c r="D32" s="10" t="s">
        <v>70</v>
      </c>
      <c r="E32" s="43">
        <v>1337.04</v>
      </c>
    </row>
    <row r="33" spans="1:5" ht="66">
      <c r="A33" s="26">
        <v>2704</v>
      </c>
      <c r="B33" s="35">
        <v>43217</v>
      </c>
      <c r="C33" s="91" t="s">
        <v>74</v>
      </c>
      <c r="D33" s="10" t="s">
        <v>70</v>
      </c>
      <c r="E33" s="43">
        <v>1337.04</v>
      </c>
    </row>
    <row r="34" spans="1:5" ht="66">
      <c r="A34" s="26">
        <v>2704</v>
      </c>
      <c r="B34" s="35">
        <v>43217</v>
      </c>
      <c r="C34" s="91" t="s">
        <v>74</v>
      </c>
      <c r="D34" s="10" t="s">
        <v>70</v>
      </c>
      <c r="E34" s="43">
        <v>1404.31</v>
      </c>
    </row>
    <row r="35" spans="1:5" ht="66">
      <c r="A35" s="26">
        <v>2704</v>
      </c>
      <c r="B35" s="35">
        <v>43217</v>
      </c>
      <c r="C35" s="91" t="s">
        <v>74</v>
      </c>
      <c r="D35" s="10" t="s">
        <v>70</v>
      </c>
      <c r="E35" s="43">
        <v>4928.58</v>
      </c>
    </row>
    <row r="36" spans="1:5" ht="49.5">
      <c r="A36" s="26">
        <v>2704</v>
      </c>
      <c r="B36" s="35">
        <v>43217</v>
      </c>
      <c r="C36" s="91" t="s">
        <v>75</v>
      </c>
      <c r="D36" s="21" t="s">
        <v>73</v>
      </c>
      <c r="E36" s="43">
        <v>52.11</v>
      </c>
    </row>
    <row r="37" spans="1:5" ht="49.5">
      <c r="A37" s="26">
        <v>2704</v>
      </c>
      <c r="B37" s="35">
        <v>43217</v>
      </c>
      <c r="C37" s="91" t="s">
        <v>75</v>
      </c>
      <c r="D37" s="21" t="s">
        <v>73</v>
      </c>
      <c r="E37" s="43">
        <v>52.11</v>
      </c>
    </row>
    <row r="38" spans="1:5" ht="49.5">
      <c r="A38" s="26">
        <v>2704</v>
      </c>
      <c r="B38" s="35">
        <v>43217</v>
      </c>
      <c r="C38" s="91" t="s">
        <v>75</v>
      </c>
      <c r="D38" s="21" t="s">
        <v>73</v>
      </c>
      <c r="E38" s="43">
        <v>52.11</v>
      </c>
    </row>
    <row r="39" spans="1:5" ht="49.5">
      <c r="A39" s="26">
        <v>2704</v>
      </c>
      <c r="B39" s="35">
        <v>43217</v>
      </c>
      <c r="C39" s="91" t="s">
        <v>75</v>
      </c>
      <c r="D39" s="21" t="s">
        <v>73</v>
      </c>
      <c r="E39" s="43">
        <v>52.11</v>
      </c>
    </row>
    <row r="40" spans="1:5" ht="49.5">
      <c r="A40" s="26">
        <v>2704</v>
      </c>
      <c r="B40" s="35">
        <v>43217</v>
      </c>
      <c r="C40" s="91" t="s">
        <v>75</v>
      </c>
      <c r="D40" s="21" t="s">
        <v>73</v>
      </c>
      <c r="E40" s="43">
        <v>52.11</v>
      </c>
    </row>
    <row r="41" spans="1:5" ht="49.5">
      <c r="A41" s="26">
        <v>2704</v>
      </c>
      <c r="B41" s="35">
        <v>43217</v>
      </c>
      <c r="C41" s="91" t="s">
        <v>75</v>
      </c>
      <c r="D41" s="21" t="s">
        <v>73</v>
      </c>
      <c r="E41" s="43">
        <v>52.11</v>
      </c>
    </row>
    <row r="42" spans="1:5" ht="49.5">
      <c r="A42" s="26">
        <v>2704</v>
      </c>
      <c r="B42" s="35">
        <v>43217</v>
      </c>
      <c r="C42" s="91" t="s">
        <v>75</v>
      </c>
      <c r="D42" s="21" t="s">
        <v>73</v>
      </c>
      <c r="E42" s="43">
        <v>52.11</v>
      </c>
    </row>
    <row r="43" spans="1:5" ht="49.5">
      <c r="A43" s="26">
        <v>2704</v>
      </c>
      <c r="B43" s="35">
        <v>43217</v>
      </c>
      <c r="C43" s="91" t="s">
        <v>75</v>
      </c>
      <c r="D43" s="21" t="s">
        <v>73</v>
      </c>
      <c r="E43" s="43">
        <v>52.11</v>
      </c>
    </row>
    <row r="44" spans="1:5" s="48" customFormat="1">
      <c r="A44" s="116"/>
      <c r="B44" s="116"/>
      <c r="C44" s="116" t="s">
        <v>30</v>
      </c>
      <c r="D44" s="116"/>
      <c r="E44" s="114">
        <f>SUM(E8:E43)</f>
        <v>16233.260000000004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personal</vt:lpstr>
      <vt:lpstr>materiale cap 61.01</vt:lpstr>
      <vt:lpstr>materiale cap 54.01</vt:lpstr>
      <vt:lpstr>titlul IX- Alte cheltuieli</vt:lpstr>
      <vt:lpstr>venituri proprii.</vt:lpstr>
      <vt:lpstr>transferuri </vt:lpstr>
      <vt:lpstr>active nefinanciare</vt:lpstr>
      <vt:lpstr>proiecte cap. 61.01</vt:lpstr>
      <vt:lpstr>proiecte cap. 61.08</vt:lpstr>
      <vt:lpstr>dipfie 61.01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2018-05-08T10:08:14Z</dcterms:modified>
</cp:coreProperties>
</file>