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firstSheet="1" activeTab="6"/>
  </bookViews>
  <sheets>
    <sheet name="personal" sheetId="2" r:id="rId1"/>
    <sheet name="materiale cap 61.01" sheetId="3" r:id="rId2"/>
    <sheet name="titlul IX- Alte cheltuieli" sheetId="25" r:id="rId3"/>
    <sheet name="transferuri " sheetId="5" r:id="rId4"/>
    <sheet name="proiecte cap. 61.01" sheetId="26" r:id="rId5"/>
    <sheet name="proiecte cap. 61.08" sheetId="29" r:id="rId6"/>
    <sheet name="dipfie" sheetId="30" r:id="rId7"/>
  </sheets>
  <definedNames>
    <definedName name="_xlnm._FilterDatabase" localSheetId="3" hidden="1">'transferuri '!$A$7:$H$20</definedName>
  </definedNames>
  <calcPr calcId="152511"/>
</workbook>
</file>

<file path=xl/calcChain.xml><?xml version="1.0" encoding="utf-8"?>
<calcChain xmlns="http://schemas.openxmlformats.org/spreadsheetml/2006/main">
  <c r="F34" i="30" l="1"/>
  <c r="F26" i="30"/>
  <c r="F11" i="30"/>
  <c r="F38" i="30" s="1"/>
  <c r="E60" i="26" l="1"/>
  <c r="F20" i="5"/>
  <c r="D96" i="2"/>
  <c r="D75" i="2"/>
  <c r="D61" i="2"/>
  <c r="D41" i="2"/>
  <c r="D189" i="2"/>
  <c r="D187" i="2"/>
  <c r="D185" i="2"/>
  <c r="D183" i="2"/>
  <c r="D181" i="2"/>
  <c r="D179" i="2"/>
  <c r="D175" i="2"/>
  <c r="D149" i="2"/>
  <c r="D147" i="2"/>
  <c r="D142" i="2"/>
  <c r="D136" i="2"/>
  <c r="D121" i="2"/>
  <c r="D103" i="2"/>
  <c r="D100" i="2"/>
  <c r="D137" i="2" l="1"/>
  <c r="D190" i="2"/>
  <c r="D176" i="2"/>
  <c r="D191" i="2" l="1"/>
  <c r="A9" i="3" l="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8" i="3"/>
  <c r="F160" i="3"/>
  <c r="F39" i="3"/>
  <c r="F93" i="3"/>
  <c r="F60" i="3"/>
  <c r="F61" i="3"/>
  <c r="F15" i="3"/>
  <c r="F11" i="3"/>
  <c r="E10" i="29" l="1"/>
  <c r="F9" i="25" l="1"/>
  <c r="A9" i="5" l="1"/>
  <c r="A10" i="5" s="1"/>
  <c r="A11" i="5" s="1"/>
  <c r="A12" i="5" s="1"/>
  <c r="A13" i="5" s="1"/>
  <c r="A14" i="5" s="1"/>
  <c r="A15" i="5" l="1"/>
  <c r="A16" i="5"/>
  <c r="A17" i="5"/>
  <c r="A18" i="5"/>
  <c r="A19" i="5"/>
</calcChain>
</file>

<file path=xl/sharedStrings.xml><?xml version="1.0" encoding="utf-8"?>
<sst xmlns="http://schemas.openxmlformats.org/spreadsheetml/2006/main" count="938" uniqueCount="425">
  <si>
    <t xml:space="preserve">MINISTERUL JUSTITIEI - Aparat propriu </t>
  </si>
  <si>
    <t>Nr.crt.</t>
  </si>
  <si>
    <t>Nr. act</t>
  </si>
  <si>
    <t>Data document</t>
  </si>
  <si>
    <t>Suma</t>
  </si>
  <si>
    <t>Detaliere</t>
  </si>
  <si>
    <t>Capitol</t>
  </si>
  <si>
    <t>Alineat</t>
  </si>
  <si>
    <t>61.01.06</t>
  </si>
  <si>
    <t>51.01.01</t>
  </si>
  <si>
    <t>61.01.07</t>
  </si>
  <si>
    <t>68.01.06</t>
  </si>
  <si>
    <t>57.02.01</t>
  </si>
  <si>
    <t xml:space="preserve">MINISTERUL JUSTITEI - Aparat propriu </t>
  </si>
  <si>
    <t>CAPITOLUL 61.01- Ordine publica si siguranta nationala</t>
  </si>
  <si>
    <t>FURNIZOR/BENEFICIAR</t>
  </si>
  <si>
    <t>CAPITOLUL 61.01 ,,ORDINE PUBLICA SI SIGURANTA NATIONALA"</t>
  </si>
  <si>
    <t>Data</t>
  </si>
  <si>
    <t>Document</t>
  </si>
  <si>
    <t>Explicatii</t>
  </si>
  <si>
    <t>Furnizor/Beneficiar suma</t>
  </si>
  <si>
    <t>Suma (lei)</t>
  </si>
  <si>
    <t>TITLUL 20 BUNURI SI SERVICII</t>
  </si>
  <si>
    <t xml:space="preserve">Nr Crt. </t>
  </si>
  <si>
    <t xml:space="preserve">DATA </t>
  </si>
  <si>
    <t xml:space="preserve">ORDIN DE PLATA /CEC /FOAIE DE VARSAMÂNT </t>
  </si>
  <si>
    <t xml:space="preserve">FACTURA  </t>
  </si>
  <si>
    <t>Total</t>
  </si>
  <si>
    <t xml:space="preserve">Suma </t>
  </si>
  <si>
    <t>TOTAL</t>
  </si>
  <si>
    <t xml:space="preserve"> </t>
  </si>
  <si>
    <t>Capitolul 61.01- Ordine publica si siguranta nationala</t>
  </si>
  <si>
    <t>TITLUL 10 CHELTUIELI DE PERSONAL</t>
  </si>
  <si>
    <t>68.01.50</t>
  </si>
  <si>
    <t>TITLUL 59- ALTE CHELTUIELI</t>
  </si>
  <si>
    <t>BUGETUL DE STAT</t>
  </si>
  <si>
    <t>MINISTERUL JUSTITIEI</t>
  </si>
  <si>
    <t>TITLUL 58 ,,PROIECTE CU FINANTARE DIN FONDURI EXTERNE NERAMBURSABILE (FEN)"</t>
  </si>
  <si>
    <t>MINISTERUL JUSTITIEI- Aparat propriu</t>
  </si>
  <si>
    <t>COLABORATOR MJ</t>
  </si>
  <si>
    <t xml:space="preserve">BCR UNIREA   </t>
  </si>
  <si>
    <t>SURSA D</t>
  </si>
  <si>
    <t>TITLUL 58  ,,PROIECTE CU FINANTARE DIN FONDURI EXTERNE NERAMBURSABILE (FEN) "</t>
  </si>
  <si>
    <t>SURSA A</t>
  </si>
  <si>
    <t>10.01.01</t>
  </si>
  <si>
    <t>PLATA SALARII</t>
  </si>
  <si>
    <t>VIRAT RETINERI  DIN SALARII - VIRAT RETINERI  SALARIATI LA BUG ASIG SOCIALE SI BUG.DE STAT</t>
  </si>
  <si>
    <t>VIRAT RETINERI  DIN SALARII - POPRIRI, PENSII FACULTATIVE, COTIZATII</t>
  </si>
  <si>
    <t xml:space="preserve">AVANS CONCEDIU ODIHNA </t>
  </si>
  <si>
    <t>ALIMENTARE CONT VALUTA SALARIU</t>
  </si>
  <si>
    <t>SUBTOTAL 10.01.01</t>
  </si>
  <si>
    <t>10.01.05</t>
  </si>
  <si>
    <t>PLATA SALARII, VIRAT RETINERI  SALARIATI LA BUG ASIG SOCIALE SI BUG.DE STAT</t>
  </si>
  <si>
    <t>SUBTOTAL10.01.05</t>
  </si>
  <si>
    <t>10.01.06</t>
  </si>
  <si>
    <t>SUBTOTAL 10.01.06</t>
  </si>
  <si>
    <t>10.01.13</t>
  </si>
  <si>
    <t xml:space="preserve">DIURNA DEPLASARE INTERNA </t>
  </si>
  <si>
    <t xml:space="preserve">ALIMENTARE CONT VALUTA DEPLASARI EXTERNE </t>
  </si>
  <si>
    <t>SUBTOTAL 10.01.13</t>
  </si>
  <si>
    <t>10.01.14</t>
  </si>
  <si>
    <t xml:space="preserve"> INDEMNIZATIE DETASARE </t>
  </si>
  <si>
    <t>SUBTOTAL 10.01.14</t>
  </si>
  <si>
    <t>10.01.15</t>
  </si>
  <si>
    <t xml:space="preserve"> DECONT TRANSPORT </t>
  </si>
  <si>
    <t>SUBTOTAL 10.01.15</t>
  </si>
  <si>
    <t>10.01.16.</t>
  </si>
  <si>
    <t>DECONT CHIRII</t>
  </si>
  <si>
    <t>ALIMENTARE CONT VALUTA CHIRIE</t>
  </si>
  <si>
    <t>SUBTOTAL 10.01.16</t>
  </si>
  <si>
    <t>10.01.30.</t>
  </si>
  <si>
    <t xml:space="preserve">DECONTURI TRANSPORT </t>
  </si>
  <si>
    <t xml:space="preserve">PLATA  CONCEDII MEDICALE SUPORTATE DIN FNUASS </t>
  </si>
  <si>
    <t xml:space="preserve">VIRAT LA BUGETUL ASIG   SOCIALE SI FD. SPECIALE CONTRIBUTII CAS </t>
  </si>
  <si>
    <t>ALIMENTARE CONT VALUTA INDEMNIZATIE SOTIE SI COPIL PT. MAGISTRAT DE LEGATURA</t>
  </si>
  <si>
    <t>SUBTOTAL 10.01.30</t>
  </si>
  <si>
    <t>TOTAL ART. 10.01</t>
  </si>
  <si>
    <t>10.02.02</t>
  </si>
  <si>
    <t xml:space="preserve">NORMA HRANA </t>
  </si>
  <si>
    <t>SUBTOTAL 10.02.02</t>
  </si>
  <si>
    <t>10.02.03</t>
  </si>
  <si>
    <t xml:space="preserve"> ECHIPAMENT F.P.S.S.</t>
  </si>
  <si>
    <t>SUBTOTAL 10.02.03</t>
  </si>
  <si>
    <t>10.02.30</t>
  </si>
  <si>
    <t xml:space="preserve">DECONTURI MEDICAMENTE </t>
  </si>
  <si>
    <t>SUBTOTAL 10.02.30</t>
  </si>
  <si>
    <t>TOTAL ART. 10.02</t>
  </si>
  <si>
    <t>10.03.01.</t>
  </si>
  <si>
    <t xml:space="preserve">CONTRIBUTII DE ASIGURARI SOCIALE DE STAT- CAS </t>
  </si>
  <si>
    <t>SUBTOTAL 10.03.01</t>
  </si>
  <si>
    <t>10.03.02.</t>
  </si>
  <si>
    <t xml:space="preserve">CONTRIBUTII DE ASIGURARI DE SOMAJ </t>
  </si>
  <si>
    <t>SUBTOTAL 10.03.02</t>
  </si>
  <si>
    <t>10.03.03.</t>
  </si>
  <si>
    <t xml:space="preserve">CONTRIBUTII DE ASIGURARI SOCIALE DE SANATATE </t>
  </si>
  <si>
    <t>SUBTOTAL 10.03.03</t>
  </si>
  <si>
    <t>10.03.04.</t>
  </si>
  <si>
    <t xml:space="preserve"> CONTRIBUTII DE ASIGURARI PT. ACCIDENTE DE MUNCA SI BOLI PROFESIONALE </t>
  </si>
  <si>
    <t>SUBTOTAL 10.03.04</t>
  </si>
  <si>
    <t>10.03.06.</t>
  </si>
  <si>
    <t xml:space="preserve"> CONTRIBUTII  ANGAJATOR - CONTRIBUTII LA FONDUL DE GARANTARE  A CREANTELOR SALARIALE </t>
  </si>
  <si>
    <t>SUBTOTAL 10.03.06</t>
  </si>
  <si>
    <t>10.03.07.</t>
  </si>
  <si>
    <t xml:space="preserve">CONTRIBUTII  ANGAJATOR - CONTRIBUTII LA FONDUL DE GARANTARE  A CREANTELOR SALARIALE </t>
  </si>
  <si>
    <t>SUBTOTAL 10.03.07</t>
  </si>
  <si>
    <t>TOTAL  ART. 10.03</t>
  </si>
  <si>
    <t>TOTAL TITLUL 10</t>
  </si>
  <si>
    <t>Clasificatie bugetara</t>
  </si>
  <si>
    <t>REPREZENTAT MJ</t>
  </si>
  <si>
    <t>MINISTERUL FINANTELOR PUBLICE</t>
  </si>
  <si>
    <t>INTELIGENT CARS</t>
  </si>
  <si>
    <t>TRAVEL TIME</t>
  </si>
  <si>
    <t>VODAFONE</t>
  </si>
  <si>
    <t>TELEKOM ROMANIA COMMUNICATIONS</t>
  </si>
  <si>
    <t>DEDEMAN</t>
  </si>
  <si>
    <t>DANCRI IMPEX</t>
  </si>
  <si>
    <t>INDACO SYSTEMS</t>
  </si>
  <si>
    <t xml:space="preserve">ADMINISTRATIA PATRIMONIULUI PROT DE STAT </t>
  </si>
  <si>
    <t xml:space="preserve">PENITENCIARUL BUCURESTI JILAVA </t>
  </si>
  <si>
    <t>TURBO CAR</t>
  </si>
  <si>
    <t>DANCO PRO</t>
  </si>
  <si>
    <t xml:space="preserve">MONITORUL OFICIAL </t>
  </si>
  <si>
    <t>Cval comision proiect ,,Cooperarea dintre Statele Membre ale Uniunii Europene in vederea solutionarii cauzelor civile referitoare la deplasarea sau retinerea ilicita a unui copil", 80% prefin</t>
  </si>
  <si>
    <t>REPREZENTANT MJ</t>
  </si>
  <si>
    <t>BANCA COMERCIALA ROMANA</t>
  </si>
  <si>
    <t>COLABORATORI MJ</t>
  </si>
  <si>
    <t>Perioada 01-31.07.2018</t>
  </si>
  <si>
    <t>KAUFLAND ROMANIA</t>
  </si>
  <si>
    <t>PLATA COTA PARTE TAXÃ  MUNICIPALÃ, PERIOADA 12.05-12.06.2018 , PROTOCOL NR.641082/11.07.2016/2016, CAP IV, PUNCTUL 1, ALINEAT a, ORD.867/04.07.2018)</t>
  </si>
  <si>
    <t>ENEL ENERGIE MUNTENIA</t>
  </si>
  <si>
    <t xml:space="preserve">DHL INTERNATIONAL ROMANIA </t>
  </si>
  <si>
    <t xml:space="preserve">DIRECTIA NATIONALA DE PROBATIUNE </t>
  </si>
  <si>
    <t>Incasare C/VAL COTE PARTI CHELTUIELI COMUNELI -TAXA MUNICIPALA APA UZATA , ADRESA NR.12/10958/11.06.2018 SI 13/10958/12.06.2018-PERIOADA MARTIE -APRILIE 2018</t>
  </si>
  <si>
    <t>Plata  C/VAL DECONT TAXA JUDICIARA DE TIMBRU -PENTRU CEREREA CHEMARE IN JUDECATA IN DOSARUL NR.5075/2/2018, CHITANTA 179187/05.07.2018</t>
  </si>
  <si>
    <t>CORA</t>
  </si>
  <si>
    <t xml:space="preserve">OLIMPIC INTERNATIONAL TURISM </t>
  </si>
  <si>
    <t>Plata C/ VAL F.F.4097/1058305/15.06.2018 BILETE DE AVION DEPLASARE VENETIA,  PERIOADA 20-23.06.2018</t>
  </si>
  <si>
    <t>TAROM SA</t>
  </si>
  <si>
    <t>Plata C/ VAL F.F. SPIVZ   BILETE DE AVION DEPLASARE BRUXELLES,  PERIOADA 13.06.2018</t>
  </si>
  <si>
    <t>Plata CV F.F.DKO/94488/08.06.2018-BILETE DE AVION DEPLASARE  BRUXELLES, PERIOADA 13-15.06.2018</t>
  </si>
  <si>
    <t>Plata CV F.F.DKO94229/30.05.2018 -BILETE DE AVION DEPLASARE  BRUXELLES, PERIOADA 11-12.06.2018</t>
  </si>
  <si>
    <t xml:space="preserve">Plata C/VAL F.F.100644/22.06.2018, PLATA  BILETE DE AVION DEPLASARE BRUXELLES ,PERIOADA  25-26.06.2018 </t>
  </si>
  <si>
    <t>Plata BILETE DE AVION DEPLASARE  IASI,  PERIOADA 25.06-04.07.2018</t>
  </si>
  <si>
    <t xml:space="preserve">AVANS CHELTUIELI DE ACHIZITII PLANTE ORNAMENTALE CU JARDINIERE SI PAMANT DE FLORI </t>
  </si>
  <si>
    <t>EEXPERT COPY SERVICE</t>
  </si>
  <si>
    <t>NEDAROM IMPACT</t>
  </si>
  <si>
    <t>DIRECTIA IMPOZITE SI TAXE SECTOR 5</t>
  </si>
  <si>
    <t xml:space="preserve">UP ROMANIA </t>
  </si>
  <si>
    <t>Plata UP ROMANIA SRL C/VAL F.F.8259738/10.07.2018 SERVICII TIPARIRE LIVRARI VAUCERE VACANTA</t>
  </si>
  <si>
    <t>Incasare REINTREGIRE CONT BILETE DE AVION DEPLASARI EXTERNE</t>
  </si>
  <si>
    <t>Plata  C/VAL F.F.19054/17.07.2018 -PLATA PUBLICARE  ANUNT IN MONITORUL OFICIAL PIII  CONCURS -FUNCTII  PUBLICE VACANTE DIN MJ/ INSTITUTUL NATIONAL DE CRIMINOLOGIE</t>
  </si>
  <si>
    <t xml:space="preserve">REGISTRUL AUTO ROMAN </t>
  </si>
  <si>
    <t>Plata  C/VAL F.F.1841137167/06.07.2018 ACHIZITIONAT C/VAL SERVICII DETERMINARE CONSUM COMBUSTIBIL  PENTRU AUTO B-14-TXZ, PERIOADA IULIE 2018</t>
  </si>
  <si>
    <t>DARIUS ALARME &amp;AUDIO</t>
  </si>
  <si>
    <t>Plata C/VAL F.F.1231/16.07.2018ACHIZITIONAT C/VAL SERVICII DEMONTARE SISTEM DE AVERTIZARE OPTO ACUSTICA  AUTO B-88-WMJ, PERIOADA IULIE 2018</t>
  </si>
  <si>
    <t xml:space="preserve">Plata  F.F.BUH 0987923/25.06.2018,  SERVICII CURIERAT RAPID, PERIOADA 13.06-19.06.2018 </t>
  </si>
  <si>
    <t xml:space="preserve">BIROUL LOCAL EXPERTIZE JUDICIARE TEHNICE SI CONTABILITATE </t>
  </si>
  <si>
    <t>Plata ONORARIU EXPERT SOCEANU CAMELIA MANUELA  ÎN DOSARUL NR.62/302/2018</t>
  </si>
  <si>
    <t>Plata  AVANS  APOSTILE</t>
  </si>
  <si>
    <t xml:space="preserve">Plata  AVANS CAZARE  DEPLASARI  INTERNE PENIT. CONSTANTA POARTA ALBA INCEPAND CU 24.07.2018 </t>
  </si>
  <si>
    <t xml:space="preserve">Plata TAXA JUDICIARA DE TIMBRU PTR  DOSAR 5055/2/2018 SUSTINERE CERERE DE CHEMARE ÎN JUDECATA </t>
  </si>
  <si>
    <t xml:space="preserve">EXIMTUR </t>
  </si>
  <si>
    <t>Plata CV F.F.DKO/95100/02.07.2018 -BILETE DE AVION DEPLASARE  BRUXELLES, PERIOADA 03-06.07.2018</t>
  </si>
  <si>
    <t>Plata CV F.F.DKO95210/05.07.2018 -BILETE DE AVION DEPLASARE  BRUXELLES, PERIOADA 18-19.07.2018</t>
  </si>
  <si>
    <t>Plata ALIMENTARE CONT BCR CHELTUIELI INTRETINERE LOCUINTA  FRANTA PENTRU MAGISTRAT DE LEGATURA IULIE 2018, ASIGURARE LOCUINTA</t>
  </si>
  <si>
    <t xml:space="preserve">Reprezentant MJ </t>
  </si>
  <si>
    <t xml:space="preserve">Plata C/VAL DECONT PUBLICARE CONCURS IN MONITORUL OFICIAL -3 POSTURI VACANTE -FUNCTII PERSONAL CONTRACTUAL </t>
  </si>
  <si>
    <t xml:space="preserve">BIROUL LOCAL EXPERTIZE JUDICIARE TEHNICE SI CONTAB </t>
  </si>
  <si>
    <t>Plata  ONORARIU DE EXPERT KRAUSZ TITIANA, INTIMAT LACATUSU ELENA, ÎN DOSARUL NR.14071/302/2016</t>
  </si>
  <si>
    <t>QULY TRANSLATION</t>
  </si>
  <si>
    <t>Drafta Elena</t>
  </si>
  <si>
    <t>Plata  F.F. NR.97/24.07.201-TRADUCERI AUTORIZATE LIMBA SPANIOLA CONTRACT 298/51019/2018</t>
  </si>
  <si>
    <t>Plata  C/VAL F.F.310292175/01.07.2018 FURNIZARE SERVICII TEL VERDE, PERIOADA IUNIE 2018</t>
  </si>
  <si>
    <t>Rompetrol Downstream</t>
  </si>
  <si>
    <t>Plata F.F.NR.6631220703/30.06.2018, F.F.6631226998/30.06.2018 -ALIMENTARE CARBURANTI PE BAZA DE CARDURI, PERIOADA IUNIE 2018</t>
  </si>
  <si>
    <t>CERTISING</t>
  </si>
  <si>
    <t>Plata F.F.1184568131/11.07.2018  REINNOIT CERTIFICAT DIGITAL PENTRU SEMNATURA ELECTRONICA, PERIOADA IULIE 2018</t>
  </si>
  <si>
    <t xml:space="preserve">ASCENSORUL </t>
  </si>
  <si>
    <t xml:space="preserve">Plata F.F.146561/02.07.2018 ÎNTRETINERE SI REVIZIE 3 ASCENSOARE PERIOADA IUNIE 2018 </t>
  </si>
  <si>
    <t>Plata  F.F.146562/02.07.2018 SUPRAVEGHERE 5 INSTALATII DE RIDICAT IN DOMENIUL I.S.C.I.R, PERIOADA IUNIE 2018</t>
  </si>
  <si>
    <t>SYGLER ASCENSOR</t>
  </si>
  <si>
    <t xml:space="preserve">DM SISTEM TELECOM </t>
  </si>
  <si>
    <t xml:space="preserve">Plata  C/VAL PLATA FACTURA , F.F.276/28.06.2018 SERVICII INCARCARE FREON PENTRU B-33-WMJ </t>
  </si>
  <si>
    <t>UNCAS  NICU</t>
  </si>
  <si>
    <t xml:space="preserve">Plata  F.F. 88452/05.07.2018 SERVICII  REPARATII AUTO CONF.DEVIZ, PENTRU AUTO B-88-WMJ </t>
  </si>
  <si>
    <t>ACRION PRODEX</t>
  </si>
  <si>
    <t>Plata  C/VAL PLATA  F.F.9981888/16.07.2018 ACHIZITIONAT SERVICII CURATARE TAPITERIE PENTRU AUTO B-14-XTX</t>
  </si>
  <si>
    <t>Plata  C/VAL PLATA  F.F.293/05.07.2018, SERVICII REPARATIE AUTO B-14-XTZ</t>
  </si>
  <si>
    <t xml:space="preserve">Monitorul Oficial </t>
  </si>
  <si>
    <t>Plata F.F.NR.1447/22.06.2018 PUBLICARE IN MONITORUL  OFICIAL P1 ORDIN 2002/C/2018, MOF 513/21.06.2018</t>
  </si>
  <si>
    <t xml:space="preserve">Plata F.F.SERIA MGF NR.10556/28.06.2018 ACHIZITIONAT TRAVERSA SHEFIELD CAUCIUCATA SI SERVICII SURFILARE MOCHETA </t>
  </si>
  <si>
    <t>CENTRUL TERITORIAL DE CALCUL ELECTRIC</t>
  </si>
  <si>
    <t xml:space="preserve">AD AUTO TOTAL </t>
  </si>
  <si>
    <t>SGPI SECURITY  FORCE</t>
  </si>
  <si>
    <t>MANPRES DISTRIBUTION</t>
  </si>
  <si>
    <t>TOP SEVEN WEST</t>
  </si>
  <si>
    <t>UNIVERSUL JURIUDIC</t>
  </si>
  <si>
    <t>Plata  ACHIZITIONAT LUCRARI DE SPECIALITATE JURIDICA PENTRU BIBLIOTECA MJ</t>
  </si>
  <si>
    <t xml:space="preserve">Plata   F.F.119720/02.07.2018 ACHIZITIONAT LUCRARI DE SPECIALITATE JURIDICA BIBLIOTECA MJ, PERIOADA IULE 2018 </t>
  </si>
  <si>
    <t>BRAI-CATA</t>
  </si>
  <si>
    <t xml:space="preserve">Plata  F.F.35595/30.06.2018SERVICII DE COLECTARE DESEURI+ ÎNCHIRIERE CONTAINERE , PERIOADA IUNIE2018 </t>
  </si>
  <si>
    <t>Plata   CURIER RAPID PERIOADA 27.06-04.07.2018</t>
  </si>
  <si>
    <t xml:space="preserve">C.N.POSTA ROMANA </t>
  </si>
  <si>
    <t xml:space="preserve">Plata FRANCARE CF NOTA DE INFORMARE  NR.59578/04.07.2018 SERVICII TRIMITERI CORESPONDENTA IUNIE  2018, </t>
  </si>
  <si>
    <t xml:space="preserve">AUTOCURAT FLOTE AUTO </t>
  </si>
  <si>
    <t xml:space="preserve">Plata F.F. 4757/29.06.2018 SERVICII SPALARE AUTO-INTERIOR-EXTERIOR PENTRU 21 AUTOTURISME, IUNIE 2018 </t>
  </si>
  <si>
    <t xml:space="preserve">COMPANIA NATIONALA IMPRIMERIA NATIONALA </t>
  </si>
  <si>
    <t xml:space="preserve">Plata F.F.NR.1419/19.06.2018 PUBLICARE IN MONITORUL  OFICIAL P1 ORDIN1945/C/2018, MOF 498/18.06.2018 </t>
  </si>
  <si>
    <t>Plata C/VAL F.F.NR.1457/25.06.2018 PUBLICARE IN MONITORUL  OFICIAL P1 ORDIN1947/C/2018, MOF 514/22.06.2018</t>
  </si>
  <si>
    <t>RCS&amp;RDS</t>
  </si>
  <si>
    <t>Plata  F.F.FDB  18 35033138/06.07.2018 ABONAMENT RECEPTOR PENTRU PACHET COMPLET DE PROGRAME TV, PERIOADA IULIE 2018</t>
  </si>
  <si>
    <t>CN AEROPORTURI  BUCURESTI</t>
  </si>
  <si>
    <t>Plata  F.F.5094/04.07.2018 ACHIZITIONAT SERVICII PROTOCOL -OFICIAL IUNIE 2018</t>
  </si>
  <si>
    <t>ZAINEA COM</t>
  </si>
  <si>
    <t>Plata F.F.3027/05.07.2018 PRESTARI SERVICII ASISTENTA TEHNICA /SOFTWARE   PENTRU ZBUGET C/S SI PERSONAL C/S, PERIOADA IUNIE 2018</t>
  </si>
  <si>
    <t xml:space="preserve">Plata F.F.FICF 002290/2.9.06.2018 CHIRIE , AMORTIZARI DOTARI PENTRU IMOBILUL DIN STRADA POLONA NR.3-5, APARTAMENT 9 </t>
  </si>
  <si>
    <t>Plata  F.F.FIUO 003905/29.06.2018 INTRETINERE PENTRU IMOBILUL DIN STRADA POLONA NR.3-5, AP.9, SECTOR 1</t>
  </si>
  <si>
    <t>Plata  F.F.FIEE 001543/29.06.2018 ENERGIE ELECTRICA IMOBILUL DIN STRADA POLONA NR.3-5, AP.9, SECTOR 1</t>
  </si>
  <si>
    <t>Plata  DECONT CHIRIE ,  LOCUINTA  IULIE 2018 ART.14^6, ALIN.(2) DIN OUG NR.101/2011, CONF.OUG.NR.27/2006, PERSONAL CU FUNCTIE DE DEMNITATE PUBLICA</t>
  </si>
  <si>
    <t>EUROTOTAL COMP</t>
  </si>
  <si>
    <t xml:space="preserve">Plata  F.F.319/18.07.2018, SERVICII REPARATIE AUTO B-08-MJF, CONFORM DEVIZ  </t>
  </si>
  <si>
    <t>Plata  F.F.320/18.07.2018, SERVICII REPARATIE AUTO B-01-KM</t>
  </si>
  <si>
    <t>CODEVEX TECH</t>
  </si>
  <si>
    <t xml:space="preserve">Plata  ACHIZITIONAT APARAT AER CONDITIONAT YAMATO 12000 BTU/H </t>
  </si>
  <si>
    <t xml:space="preserve">Plata  F.F.NR.415/18.07.2018, ACHIZITIONAT 4 BUC  APARATE DE  AER CONDITIONAT YAMATO 12000 BTU/H </t>
  </si>
  <si>
    <t xml:space="preserve">BIROUL INDIVID DE ARHITECT BARNAURE MIHAELA MARINA </t>
  </si>
  <si>
    <t xml:space="preserve">Plata C/VAL F.F.5/25.06.2018 EXPERTIZA JUDICIARA SPECIALITATE ARHITECTURA  </t>
  </si>
  <si>
    <t xml:space="preserve">INSTITUTUL NATIONAL AL MAGISTRATURII </t>
  </si>
  <si>
    <t>Plata ADRESA INM  2736/27.06.2018,  COTE PARTI ENERGIE ELECTRICA  SI GAZE, PERIOADA APRILIE 2018</t>
  </si>
  <si>
    <t xml:space="preserve">Plata  ADRESA INM.2736/27.06.2018, COTE PARTI SALUBRITATE,  PERIOADA APRILIE 2018  </t>
  </si>
  <si>
    <t>Plata ADRESA INM 2736/27.06.2018, COTE PARTI SERVICII INTRETINERE, REPARATII ASCENSOARE, RETEA TELEFONICA, PERIOADA APRILIE 2018</t>
  </si>
  <si>
    <t>SERVICIUL DE TELECOMUNICATII SPECIALE</t>
  </si>
  <si>
    <t>Ministerul Finantelor Publice</t>
  </si>
  <si>
    <t xml:space="preserve">REPREZENTANT MJ </t>
  </si>
  <si>
    <t xml:space="preserve">Plata AVANS CAZARE  DEPLASARI  INTERNE PENIT. BACAU  INCEPAND CU 01.08.2018   </t>
  </si>
  <si>
    <t>Plata C/VAL DECONT NR2/63042/27.07.2018 CVAL  CHIRIE LOCUINTA PERSONAL CU FUNCTIE DEMNITATE PUBLICA , CONF ART 14^ 6, ALINEAT (2) DIN O.G.NR.101/2011,LUNA IULIE  2018</t>
  </si>
  <si>
    <t>Plata SERVICII CURIER RAPID, PERIOADA 6/12/19.07.2018</t>
  </si>
  <si>
    <t>PIRCALAB ADRIANA</t>
  </si>
  <si>
    <t xml:space="preserve">Plata F.F.23/16.07.2018  FARA TVA - PIRCALAB ADRIANA -TRADUCATOR- C/VAL TRADUCERI  DIN /IN LIMBA ENGLEZA ,ORE 4, CONFORM CONTRACT NR.306/51019/25.01.2018 </t>
  </si>
  <si>
    <t>Plata C/VAL F.F.5154/09.07.2018 ACHIZITIONAT PERMIS DE ACCES AEROPORT PENTRU B-14-XTZ</t>
  </si>
  <si>
    <t>DECORATIVA SA</t>
  </si>
  <si>
    <t xml:space="preserve">CAMERA DEPUTATILOR </t>
  </si>
  <si>
    <t xml:space="preserve">DIF.DEC. CAZARE DEPLASARE  C.A. TIMISOARA NEUTILIZATA  </t>
  </si>
  <si>
    <t xml:space="preserve"> DIF. DECONT CAZARE CURTEA  DE APEL TIMISOARA  18-29.06.2018,  NEUTILIZATA   </t>
  </si>
  <si>
    <t>Reglare cu CAB Cote parti colectare deseuri suma aferenta anului 2017, ADRESA NR.10/9450/23.02.2018</t>
  </si>
  <si>
    <t>AVANS CAZARE DEPLASARI  INTERNE IASI-BOTOSANI-SUCEAVA</t>
  </si>
  <si>
    <t>DECONT PROTOCOL PENTRU LUNA IULIE 2018</t>
  </si>
  <si>
    <t>Plata COTA PARTE APA RECE, PERIOADA 12.05-12.06.2018, PROTOCOL NR.64108211.07.2016</t>
  </si>
  <si>
    <t>Plata C/VAL DECONT NR.53766/18.06.2018 CVAL  CHIRIE LOCUINTA PERSONAL CU FUNCTIE DEMNITATE PUBLICA , CONF ART 14^ 6, ALINEAT (2) DIN O.G.NR.101/2011,LUNA IUNIE  2018</t>
  </si>
  <si>
    <t>Plata  DECONT CAZARE FACTURA NR.10094732/14.06.2018 DEPLASARE PENITENCIARULTARGSORUL NOU -PLOIESTI, PERIOADA 13-15.06.2018</t>
  </si>
  <si>
    <t xml:space="preserve"> DECONT PROTOCOL LUNA IULIE 2018</t>
  </si>
  <si>
    <t xml:space="preserve">AVANS CAZARE/TRANSPORT DEPLASARE CURTEA DE APEL BRASOV, PERIOADA  15.07-20.07.2018 </t>
  </si>
  <si>
    <t>Plata  ADRESA  NR.690976/03.07.2018 PLATA COTA PARTE ENERGIE TERMICA, CONSUM MAI 2018</t>
  </si>
  <si>
    <t>Plata F.F1673/26.06.2018, C/VAL ACHIZITIONAT 70 BUC TONERE PENTRU IMPRIMANTA LEX MARK MS 621 DN</t>
  </si>
  <si>
    <t>Plata  TAXA JUDICIARA DE TIMBRU -PENTRU CERERE DE REVIZIE SENTINTA CIVILA 421/19.10.2015, ÎN DOSARUL 1028/54/2015</t>
  </si>
  <si>
    <t>Incasare DE LA MINISTERUL AFACERILOR EXTERNE C/VAL CHELTUIELI DE TRANSPORT PENTRU PARTICIPAREA DELEGATIILOR ROMANI LA REUNIUNILE CONSILIULUI  EUROPEAN SI ALE FORMATIUNILOR CONSILIULUI UNIUNII EUROPENE</t>
  </si>
  <si>
    <t xml:space="preserve">Incasare DE LA AUTORITATEA NATIONALA PENTRU CETATENIE ADRESA NR .5/8370/29.06.2018 DE RECUPERARE CARBURANT CONSUMAT DE MICROBUZUL VOLKSWAGEN TRANSPORTER </t>
  </si>
  <si>
    <t>Plata DECONT ACHIZITIONAT, BANDA DUBLU ADEZ. PT MONTAJ BARIERA DE PRAF</t>
  </si>
  <si>
    <t>Plata  BILETE DE AVION DEPLASARE BRUXELLES, PERIOADA 03-05.07.2018</t>
  </si>
  <si>
    <t xml:space="preserve">Plata C/VAL F.F.101350/28.06.2018, BILETE DE AVION DEPLASARE BRUXELLES,PERIOADA 01-05.07.2018  </t>
  </si>
  <si>
    <t xml:space="preserve">Plata  C/VAL F.F.1101470/29.06.2018, PLATA  BILETE DE AVION DEPLASARE BRUXELLES, PERIOADA  03-05.07.2018  </t>
  </si>
  <si>
    <t>Plata CV F.F.DKO95166/04.07.2018 -BILETE DE AVION DEPLASARE BRUXELLES, PERIOADA 08-11.07.2018</t>
  </si>
  <si>
    <t>Plata  F.F.BUH 0989124/30.06.2018, C/VAL SERVICII CURIER RAPID, PERIOADA 22.06-27.06.2018</t>
  </si>
  <si>
    <t>Plata  BILETE DE AVION DEPLASARE TIMISOARA, PERIOADA 18-29.06.2018</t>
  </si>
  <si>
    <t>Plata CV F.F.DKO95098/02.07.2018 -BILETE DE AVION DEPLASARE  AUSTRIA, PERIOADA 03-05.07.2018</t>
  </si>
  <si>
    <t>Plata CV F.F.DKO95143/03.07.2018 -BILETE DE AVION DEPLASARE AUSTRIA, PERIOADA 12-14.07.2018</t>
  </si>
  <si>
    <t>Plata CV F.F.DKO95367/12.07.2018 -BILETE DE AVION DEPLASARE AUSTRIA, PERIOADA 12-14.07.2018</t>
  </si>
  <si>
    <t>Plata  C/VAL F.F.102004/06.07.2018, PLATA  BILETE DE AVION DEPLASARE BRUXELLES- GRUP DE LUCRU -DRS, PERIOADA  10-12.07.2018</t>
  </si>
  <si>
    <t xml:space="preserve">Plata DECONT CAZARE IASI, F.F.5988/15.07.2018- ROEXIM, PERIOADA 14-15.07.2018 </t>
  </si>
  <si>
    <t>Plata  C/VAL F.F.180310292176/ 01.07.2018 SERVICII TEL VERDE, PERIOADA IUNIE  2018</t>
  </si>
  <si>
    <t>Plata  F.F. NR.VDF NR.318276398/02.07.2018, SERVICII TELEFONIE FIXÃ, LUNA PERIOADA IUNIE 2018</t>
  </si>
  <si>
    <t>Plata F.F. VDF NR.317664093/27.06.2018,SERVICII TELEFONIE MOBILÃ , PERIOADA  27.05-26.06.2018</t>
  </si>
  <si>
    <t>Plata  C/VAL F.F.184568655/12.07.2018-PLATA  REINNOIT CERTIFICAT DIGITAL PENTRU SEMNATURA ELECTRONICA, PERIOADA IULIE 2018</t>
  </si>
  <si>
    <t xml:space="preserve"> INCASAT DE LA UP ROMANIA, ERONAT IN CONTUL DE MATERIALE C/VAL 29 BUC WAUCERE  50LEI/WAUCER =1450,00LEI-SE REINTREGESTE CU CAB CONTUL DE PERSONAL </t>
  </si>
  <si>
    <t xml:space="preserve">Plata F.F.947/03.07.2018 SERVICII INTRETINERE, REPARARE RETEA DE INTERIOR APARATE TELEFONICE DIN MJ, PERIOADA IUNIE 2018 </t>
  </si>
  <si>
    <t>Plata C/VAL PLATA FACTURA, F.F.275/28.06.2018 SERVICII INCARCARE FREON PENTRU AUTO B-02-MJN</t>
  </si>
  <si>
    <t>Plata C/VAL F.F.15441/05.07.2018 SERVICII REPARATIE AUTO CONF.DEVIZ PENTRU B-01-KMJ</t>
  </si>
  <si>
    <t>Plata C/VAL PLATA FACTURA, F.F.266/26.06.2018, SERVICII REPARATIE AUTO B-01-MJZ</t>
  </si>
  <si>
    <t xml:space="preserve">Plata C/V FF.14695/20.06.2018 SERVICII ACTUALIZARE  BAZA DE DATE PORTAL LEGISLATIV ,PROIECT ,,IMPLEMENTAREA PORTALULUI N-LEX '' PERIOADA IUNIE 2018 </t>
  </si>
  <si>
    <t>Plata C/VAL F.F.4407857/24.07.2018 PLATA SERVICII REPARATII AUTO, LUNA IULIE 2018</t>
  </si>
  <si>
    <t>Plata  C/VAL F.F.3244/02.07.2018 PLATA SERVICII PAZA PERMANENTA PENTRU TEREN /CLADIRI DIN SOSEAUA STEFANESTI NR.102, TARLAUA 18, PARCELA 642/643, LUNA IUNIE 2018</t>
  </si>
  <si>
    <t>Plata  F.F.24661/18.07.2018- PUBLICARE ANUNT 19.07.2018  IN JURNALUL NATIONAL -3 POSTURI VACANTE FUNCTII CONTRACTUALE DIN CADRUL INSTITUTULUI NATIONAL DE CRIMINOLOGIE</t>
  </si>
  <si>
    <t xml:space="preserve">Plata F.F.24660/18.07.2018,  F.F.24662/18.07.2018- PUBLICARE ANUNT PERIOADA 18.07-19.07.2018  IN JURNALUL NATIONAL -14 POSTURI VACANTE </t>
  </si>
  <si>
    <t>Plata C/VAL F.F.2472/03.07.2018-C/VAL ACHIZITIONAT REVISTE DE SPECIALITATE JURIDICA PENTRU BIBLIOTECA MINISTERULUI JUSTITIEI, IUNIE 2018</t>
  </si>
  <si>
    <t>INCASARE DE LA MINISTERUL ECONOMIEI COTE PARTI COLECTARE DESEURI LUNA APRILIE 2018 ADRESA NR.28/9450/18.06.2018</t>
  </si>
  <si>
    <t>INCASARE DE LA MINISTERUL ECONOMIEI COTE PARTI ÎNTRETINERE ASCENSOARE LUNA APRILIE 2018, ADRESA NR.28/9450/11.06.2018</t>
  </si>
  <si>
    <t>INCASARE DE LA DIRECTIA NATIONALA DE PROBATIUNE C/VAL COTE PARTI CHELTUIELI COMUNE CONSUM ENEGIE ELECTRICA SI TERMICA , LUNA PERIOADA MARTIE-APRILIE 2018, ALINEAT (20.01.03), CONFORM ADRESEI NR./12/10958 /11.06.2018</t>
  </si>
  <si>
    <t>INCASARE DE LA DIRECTIA NATIONALA DE PROBATIUNE  C/VAL  CONSUM COTE PARTI DISTRIBUTIEA APA SI COLECTARE DESEURI, ADRESA NR.12/10958/11.06.2018 SI 13/10958/12.06.2018-PERIOADA MARTIE -APRILIE 2018</t>
  </si>
  <si>
    <t>Plata  C/VAL F.F. SPIVZ 53382/06.06.2018-  BILETE DE AVION DEPLASARE IASI,  PERIOADA 25.06.2018-04.07.2018</t>
  </si>
  <si>
    <t>Plata CV F.F.DKO/994460/07.06.2018 -BILETE DE AVION DEPLASARE  BRUXELLES, PERIOADA 17-19.06.2018</t>
  </si>
  <si>
    <t>Plata C/ VAL F.F.3553/1057807/25.05.2018 BILETE DE AVION DEPLASARE BULGARIA, PERIOADA 27-29.06.2018</t>
  </si>
  <si>
    <t>Plata .FF.1/22.06.2018, VITRINA EXPUNERE SI PANOU INFORMATIC, NIR 72/27.06.2018, PENTRU CENTENAR</t>
  </si>
  <si>
    <t xml:space="preserve">Incasare  DE LA BONUS SRL CVAL F.F. 178/12.07.2018- C/VAL COTE PARTI  ENERGIE  TERMICA LUNA MAI 2018 </t>
  </si>
  <si>
    <t>Incasare  DE LA BONUS SRL CVAL  F.F.178/12.07.2018- COLECTARE GUNOI MENAJER , PERIOADA MAI 2018</t>
  </si>
  <si>
    <t xml:space="preserve">Incasare  DE LA BONUS SRL CVAL  INTRETINERE LIFTURI, PRESTARI SERVICII RSTVI SI  PARTI COMUNE MUNCITORI LUNA  MAI 2018 , ADRESA ADRESA NR.18/9649/13.07.2018,F.F. 178/12.07.2018  </t>
  </si>
  <si>
    <t>Plata C/VAL ADRESA  NR.691347/11.07.2018-SALARII MUNCITORI  PARTI COMUNE-PUNCT TERMIC,  PROTOCOL 648164/10.07.2018, PERIOADA IUNIE 2018</t>
  </si>
  <si>
    <t xml:space="preserve"> Incasare  DE LA DIRECTIA NATIONALA DE PROBATIUNE C/VAL COTE PARTI CHELTUIELI COMUNE CONSUM ENEGIE ELECTRICA SI TERMICA, LUNA PERIOADA MAI 2018</t>
  </si>
  <si>
    <t>Incasare  DE LA DIRECTIA NATIONALA DE PROBATIUNE C/VAL CONSUM COTE PARTI DISTRIBUTIEA APA SI COLECTARE DESEURI, ADRESA NR.15/10958/06.07.2018</t>
  </si>
  <si>
    <t>Incasare  DE LA DIRECTIA NATIONALA DE PROBATIUNE C/VAL TAXA MUNICIPALA APA UZATA, ADRESA NR.15/10958/06.07.2018, LUNA MAI 2018</t>
  </si>
  <si>
    <t>MAGISTRAT DE LEGATURA FRANTA</t>
  </si>
  <si>
    <t>Plata C/VAL F.F.58/24.07.2018, TRADUCERI AUTORIZATE LIMBA SPANIOLA, CONF.CONTRACT NR.302/51019/12.01.2018</t>
  </si>
  <si>
    <t xml:space="preserve">CVAL DECONT PLATA APOSTILE  </t>
  </si>
  <si>
    <t>Plata  F.F.34258/29.06.2018, SERVICII INTRETINERE SI REVIIZII GENERALE 2 LIFTURI -DUPLEX, PERIOADA IUNIE 2018</t>
  </si>
  <si>
    <t>Plata  C/VAL PLATA FACTURA, F.F.321/18.07.2018, REPARATIE AUTO</t>
  </si>
  <si>
    <t>Plata COTA PARTE ENERGIE TERMICA, CONSUM IUNIE 2018</t>
  </si>
  <si>
    <t>Plata F.F.261876/19.07.2018 -ACHIZITIONAT 2BUC LEGITIMATII DE SERVICIU, PERIOADA IULIE  2018</t>
  </si>
  <si>
    <t xml:space="preserve">Plata  F.F.809/29.06.2018 C/VAL SERVICII TRANSPORT LUNA IUNIE 2018 </t>
  </si>
  <si>
    <t xml:space="preserve">Plata F.F. NR.32627/02.07.2018 PLATA ABONAMENT INFORMATIC DE LEGISLATIE ,,LEGE 5'' , PERIOADA IUNIE 2018 </t>
  </si>
  <si>
    <t xml:space="preserve">Incasare ERONATA DE LA C.N.POSTA ROMANA TAXA REZERVARE NUME ASOC. ONG </t>
  </si>
  <si>
    <t>Plata  F.F.12584/02.07.2018 SERVICII CURATENIE SI INTRETINERE LA SEDIUL MJ, PERIOADA 05.06-30.06.2018</t>
  </si>
  <si>
    <t>Plata COTE PARTI APA RECE,  PERIOADA APRILIE 2018, ADRESA INM.2736/27.06.2018</t>
  </si>
  <si>
    <t>Plata  C/VAL F.F.5698/23.07.2018, PROTOCOL STS NR.3337/05.04.2006, RESPECTIV MJ NR.3384/17.04.2006, LUNA IUNIE 2018</t>
  </si>
  <si>
    <t xml:space="preserve">Plata  COTA PARTE ENERGIE ELECTRICA, CONSUM IUNIE 2018, ADRESA  NR.691868/19.07.2018 </t>
  </si>
  <si>
    <t>Plata F.F.NR.594/20.06.2018 2 EXEMPLARE  MO BIS 471/2018</t>
  </si>
  <si>
    <t>Plata F.F.NR.2051/16.07.2018 SET DRAPEL SI PORT DRAPEL- 2 BUC, CENTENAR 2018)</t>
  </si>
  <si>
    <t>Plata F.F.5/09.07.2018 ACHIZITIONAT VITRINA EXPUNERE 1 BUC SI PANOU INFO 2 BUC, CENTENAR 2018)</t>
  </si>
  <si>
    <t xml:space="preserve">Plata ASIGURARE CASCO (19.06-31.12.2018) SI RCA (19.06-18.12.2018) PENTRU B-14-XTZ </t>
  </si>
  <si>
    <t>PLATA ROVIGNETA (19.06.18-22.03.19) PENTRU B-14-XTZ</t>
  </si>
  <si>
    <t>Plata DECONTAREA TRANSPORTULUI ÎNTRE LOCUL DE DOMICILIU SI LOCUL DETASARII (NAIROBI- BUCURESTI) PENTRU EFECTUAREA CONCEDIULUI DE ODIHNA IN TARA PENTRU ANUL 2018,  CONF ART.58, ALIN.3</t>
  </si>
  <si>
    <t xml:space="preserve"> PLATA COTA PARTE ENERGIE ELECTRICA, CONSUM MAI 2018, ADRESA  NR.690673/28.06.2018</t>
  </si>
  <si>
    <t>Plata PARTIALA  F.F.BUH 0983580/28.05.2018, SERVICII CURIERAT RAPID</t>
  </si>
  <si>
    <t xml:space="preserve">Plata C/VAL DECONT NR.57158/27.06.2018 C/VAL  CHIRIE LOCUINTA PERSONAL CU FUNCTIE DEMNITATE PUBLICA, IUNIE 2018 OG.101//2011 </t>
  </si>
  <si>
    <t>AVANS CAZARE DEPLASARE TARGU MURES, PERIOADA  09-13.07.2018</t>
  </si>
  <si>
    <t>Plata F.F.6593496/08.06.2018, ENERGIE ELECTRICA, PERIOADA 25.04-24.05.2018, PENTRU TERENUL/ CLADIRI /DIN SOSEAUA STEFANESTI 102, PARCELELE 642/643</t>
  </si>
  <si>
    <t>INCASAT RECUPERARE DEPASIRI PLAFON CHELTUIELI TELEFONIE MOBILA (27.04-26.05.2018), INCASATE PE STAT DE PLATA LICHIDAREA LUNII IUNIE 2018</t>
  </si>
  <si>
    <t>REINTREGIRE CONT TREZORERIE DEPLASARI EXTERNE ALINEAT (20.06.02) )</t>
  </si>
  <si>
    <t xml:space="preserve">PLATA AVANS PROTOCOL PTR,,DELEGATIE UK  DELEGATIE DIN CADRUL PROCURATURII PUBLICE DIN REGATUL UNIT AL MARII BRITANII SI IRLANDEI DE NORD IN 05.07.2018
</t>
  </si>
  <si>
    <t>perioada: 01-31.07.2017</t>
  </si>
  <si>
    <t>RESTITUIRE DIFERENTA DIURNA DEPLASARE INTERNA NEUTILIZATA</t>
  </si>
  <si>
    <t>PLATA CONTRAVALOARE  CAZARE DEPLASARE EXTERNA - DANCO PRO F.F.DKO/94676/15.06.2018</t>
  </si>
  <si>
    <t>10.02.06.</t>
  </si>
  <si>
    <t>ACHIZITIONARE VOUCERE DE VACANTA, UP ROMANIA F.F. 8259738/10.07.2018</t>
  </si>
  <si>
    <t>SUBTOTAL 10.02.06</t>
  </si>
  <si>
    <t>PLATA C/VAL 4% CONTRIBUTIE PENTRU PERSOANE CU HANDICAP, IUNIE 2018, CONF LEGII 448/2006</t>
  </si>
  <si>
    <t>cval plata 80% prefin CE decont transport la seminarul din Bucuresti din data  12-14.03.2018, si cazare pt noaptea 15/16 feb 2018, proiect Semiar 2015 ,,Cooperarea dintre Statele Membre ale Uniunii Europene in vederea solutionarii cauzelor civile referitoare la deplasarea sau retinerea ilicita a unui copil, ord. 778/19.07.2018, decont nr. 200/82507/2015/04.07.2018</t>
  </si>
  <si>
    <t>26.07.218</t>
  </si>
  <si>
    <t>perioada 01-31.07.2018</t>
  </si>
  <si>
    <t>CVAL TRANSFERURI ANP, TITLUL VI-  TRANSFERURI INTRE UNITATI ALE ADMINISTRATIEI PUBLICE- PENTRU PLATA ALTE CHELTUIELI- DESPAGUBIRI CIVILE, LUNA IULIE 2018</t>
  </si>
  <si>
    <t>CVAL TRANSFERURI ANP, TITLUL VI-  TRANSFERURI INTRE UNITATI ALE ADMINISTRATIEI PUBLICE- PENTRU PLATA BUNURI SI SERVICII, TRANSFERURI CURENTE-ACTIUNI DE SANATATE,  ACTIVE NEFINANCIARE, LUNA IULIE 2018</t>
  </si>
  <si>
    <t>CVAL TRANSFERURI ANP, TITLUL VI-  TRANSFERURI INTRE UNITATI ALE ADMINISTRATIEI PUBLICE - PT PLATA STIMULENT SI INDEMNIZATIE DE CRESTERE COPIL AF LUNII  IUNIE 2018</t>
  </si>
  <si>
    <t>PLATA  STIMULENT DE INSERTIE PÂNÃ LA ÎMPLINIREA VÂRSTEI DE 3 ANI AI COPILULUI PENTRU FPSS APARAT PROPRIU MJ PENTRU LUNA IUNIE 2018</t>
  </si>
  <si>
    <t>09.07.218</t>
  </si>
  <si>
    <t>CVAL TRANSFER TITLUL VI-  TRANSFERURI INTRE UNITATI ALE ADMINISTRATIEI PUBLICE - PT PLATA  TITLUL IX  - ACHITAREA CHELTUIELILOR DE TRANSPORT IN CAZUL INTERNARII IN SPITALE, CENTRE DE REFACERE A CAPACITATII DE EFORT, CF. ART. 6 ALIN. 1 LIT D DIN HG NR. 1398/2007 PIVIND DREPTURILE DE TRANSPORT ALE FPSS DIN SISTEMUL ADMINISTRATIEI PENITENCIARE, IULIE 2018</t>
  </si>
  <si>
    <t>CVAL TRANSFERURI ANP, TITLUL VI-  TRANSFERURI INTRE UNITATI ALE ADMINISTRATIEI PUBLICE- PENTRU PLATA TITLUL VIII- PROIECTE CU FINANTARE FEN, IULIE 2018</t>
  </si>
  <si>
    <t>TRANSFERURI   INEC- ACHITARE DREPTURI SALARIALE AFERENTE LUNII IUNIE 2018</t>
  </si>
  <si>
    <t xml:space="preserve">CVAL TRANSFERURI ANP, TITLUL VI-  TRANSFERURI INTRE UNITATI ALE ADMINISTRATIEI PUBLICE- PT PLATA CHELT DE PERSONAL , ACTIUNI DE SANATATE, AFERENTE LUNII IUNIE 2018 </t>
  </si>
  <si>
    <t>DECONTARI CU PERSONALUL-CREDITE BUGETARE  PLATA STAT INDEMNIZATIE CRESTERE COPIL PÂNÃ LA ÎMPLINIREA VÂRSTEI DE 2 ANI PENTRU FPSS APARAT PROPRIU PENTRU LUNA IUNIE 2018</t>
  </si>
  <si>
    <t>DECONTARI CU PERSONALUL-CREDITE BUGETARE  PLATA STAT INDEMNIZATIE CRESTERE COPIL PÂNÃ LA ÎMPLINIREA VÂRSTEI DE 2 ANI PENTRU FPSS APARAT PROPRIU MJ PENTRU LUNA MAI 2018</t>
  </si>
  <si>
    <t>DECONTARI CU PERSONALUL-CREDITE BUGETARE  PLATA STAT INDEMNIZATIE CRESTERE COPIL PÂNÃ LA ÎMPLINIREA VÂRSTEI DE 2 ANI PENTRU FPSS APARAT PROPRIU MJ PENTRU LUNA IUNIE 2018</t>
  </si>
  <si>
    <t>cval alimentare cont BCR ptr plata diferente de curs nefavorabile rezultate intre cursul de licitatie practicat de BCR si cursul inforeuro utilizat in RIF, respectiv cota de 85% neutilizata virata eronat de catre UNIV TRANSILV in contul bancar aferent cofinantarii nationale in vederea reintregirii contului bancar destinat finantarii externe nerambursabile, programuluRO 20 ,,Violenta domestica si violenta bazata pe deosebirea de sex", art. bug. 56.36</t>
  </si>
  <si>
    <t>cval alimentare cont BCR ptr plata diferente de curs nefavorabile rezultate intre cursul de licitatie practicat de BCR si cursul inforeuro utilizat in RIF, programuluRO 20 ,,Violenta domestica si violenta bazata pe deosebirea de sex", art. Bug. 56.38</t>
  </si>
  <si>
    <t>cval avans diurna deplasare Strasbourg , per. 10-11.07.2018, Programul Justitie,  Pogramul Norvegian de Cooperare aferent perioadei 2014-2021-15% FN, alin. bug. 58.31.01</t>
  </si>
  <si>
    <t>cval diurna deplasare Strasbourg , per. 10-11.07.2018, Programul Justitie,  Pogramul Norvegian de Cooperare aferent perioadei 2014-2021-85%  FEN, alin. bug. 58.31.02</t>
  </si>
  <si>
    <t>incasat avans neutilizat ptr deplasare Strasbourg Franta, per. 10.07.-12.07.2017,  programul ,,JUSTITIEI" FINANTAT ÎN  CADRUL MECANISMULUI FINANCIAR NORVEGIAN 2014-2021-85% FEN, alin. bug. 58.31.02</t>
  </si>
  <si>
    <t>incasat avans neutilizat ptr deplasare Strasbourg Franta, per. 10.07.-12.07.2017,  programul ,,JUSTITIEI" FINANTAT ÎN  CADRUL MECANISMULUI FINANCIAR NORVEGIAN 2014-2021-15% FN, alin. bug. 58.31.01</t>
  </si>
  <si>
    <t>cval  achizitionare 2 bilete avion pe ruta Bucuresti-Strasbourg-Bucuresti, per. 10-11.07.2018,  programul ,,JUSTITIEI" FINANTAT ÎN  CADRUL MECANISMULUI FINANCIAR NORVEGIAN 2014-2021, 15% FN, alin. bug. 58.31.01</t>
  </si>
  <si>
    <t>cval  achizitionare 2 bilete avion pe ruta Bucuresti-Strasbourg-Bucuresti, per. 10-11.07.2018,  programul ,,JUSTITIEI" FINANTAT ÎN  CADRUL MECANISMULUI FINANCIAR NORVEGIAN 2014-2021, 85% FEN, alin. bug. 58.31.02</t>
  </si>
  <si>
    <t>BUGETUL ASIGURARII SOCIALE DE STAT SI FD.SPECIALE</t>
  </si>
  <si>
    <t xml:space="preserve">BUGETUL DE STAT </t>
  </si>
  <si>
    <t>PLATA DIFERENTE MAJORARI SALARIALE NETE, AFERENTE  PERIOADEI NOIEMBRIE 2017-MAI 2018, PROIECT,, CONSOLIDAREA CAPACITATII ADMINISTRATIVE A MJ PRIN DEZVOLTAREA UNEI PLATFORME DE GESTIUNE A PROCESELOR DE LUCRU (GPL) SI A APLICATIILOR AFERENTE, COD SIPOCA 57, alin. bug. 58.02.01</t>
  </si>
  <si>
    <t xml:space="preserve">PLATA DIFERENTE MAJORARI SALARIALE NETE, AFERENTE  PERIOADEI NOIEMBRIE 2017-MAI 2018, PROIECT,, CONSOLIDAREA CAPACITATII ADMINISTRATIVE A MJ PRIN DEZVOLTAREA UNEI PLATFORME DE GESTIUNE A PROCESELOR DE LUCRU (GPL) SI A APLICATIILOR AFERENTE, COD SIPOCA 57, alin. bug. 58.02.01 </t>
  </si>
  <si>
    <t xml:space="preserve"> 25%  CAS ANGAJAT PLATA DIFERENTE MAJORARI SALARIALE NETE, AFERENTE  PERIOADEI NOIEMBRIE 2017-MAI 2018, PROIECT,, CONSOLIDAREA CAPACITATII ADMINISTRATIVE A MJ PRIN DEZVOLTAREA UNEI PLATFORME DE GESTIUNE A PROCESELOR DE LUCRU (GPL) SI A APLICATIILOR AFERENTE, COD SIPOCA 57, alin. bug. 58.02.01</t>
  </si>
  <si>
    <t>10%  CASS  ANGAJAT PLATA DIFERENTE MAJORARI SALARIALE NETE, AFERENTE  PERIOADEI NOIEMBRIE 2017-MAI 2018, PROIECT,, CONSOLIDAREA CAPACITATII ADMINISTRATIVE A MJ PRIN DEZVOLTAREA UNEI PLATFORME DE GESTIUNE A PROCESELOR DE LUCRU (GPL)SI A APLICATIILOR AFERENTE, COD SIPOCA 57, alin. bug. 58.02.01</t>
  </si>
  <si>
    <t>2,25%  CONTRIBUTIE ASIGURATORIE PENTRU MUNCA PLATA DIFERENTE MAJORARI SALARIALE NETE , AFERENTE  PERIOADEI NOIEMBRIE 2017-MAI 2018, PROIECT,, CONSOLIDAREA CAPACITATII ADMINISTRATIVE A MJ PRIN DEZVOLTAREA UNEI PLATFORME DE GESTIUNE A PROCESELOR DE LUCRU (GPL)SI A APLICATIILOR AFERENTE, COD SIPOCA 57, alin. bug. 58.02.01</t>
  </si>
  <si>
    <t xml:space="preserve">PLATA DIFERENTE MAJORARI SALARIALE NETE , AFERENTE  PERIOADEI NOIEMBRIE 2017-MAI 2018, PROIECT,, CONSOLIDAREA CAPACITATII ADMINISTRATIVE A MJ PRIN DEZVOLTAREA UNEI PLATFORME DE GESTIUNE A PROCESELOR DE LUCRU (GPL) SI A APLICATIILOR AFERENTE, COD SIPOCA 57, alin. bug. 58.02.02 </t>
  </si>
  <si>
    <t xml:space="preserve">PLATA DIFERENTE MAJORARI SALARIALE NETE , AFERENTE  PERIOADEI NOIEMBRIE 2017-MAI 2018, PROIECT,, CONSOLIDAREA CAPACITATII ADMINISTRATIVE A MJ PRIN DEZVOLTAREA UNEI PLATFORME DE GESTIUNE A PROCESELOR DE LUCRU (GPL) SI A APLICATIILOR AFERENTE, COD SIPOCA 57 , alin. bug. 58.02.02 </t>
  </si>
  <si>
    <t xml:space="preserve">PLATA DIFERENTE MAJORARI SALARIALE NETE , AFERENTE  PERIOADEI NOIEMBRIE 2017-MAI 2018, PROIECT,, CONSOLIDAREA CAPACITATII ADMINISTRATIVE A MJ PRIN DEZVOLTAREA UNEI PLATFORME DE GESTIUNE A PROCESELOR DE LUCRU (GPL) SI A APLICATIILOR AFERENTE, COD SIPOCA 57, alin. bug. 58.02.02  </t>
  </si>
  <si>
    <t xml:space="preserve"> 25%  CAS ANGAJAT PLATA DIFERENTE MAJORARI SALARIALE NETE , AFERENTE  PERIOADEI NOIEMBRIE 2017-MAI 2018, PROIECT,, CONSOLIDAREA CAPACITATII ADMINISTRATIVE A MJ PRIN DEZVOLTAREA UNEI PLATFORME DE GESTIUNE A PROCESELOR DE LUCRU (GPL) SI A APLICATIILOR AFERENTE, COD SIPOCA 57, alin. bug. 58.02.02 </t>
  </si>
  <si>
    <t xml:space="preserve">10%  CASS  ANGAJAT PLATA DIFERENTE MAJORARI SALARIALE NETE , AFERENTE  PERIOADEI NOIEMBRIE 2017-MAI 2018, PROIECT,, CONSOLIDAREA CAPACITATII ADMINISTRATIVE A MJ PRIN DEZVOLTAREA UNEI PLATFORME DE GESTIUNE A PROCESELOR DE LUCRU (GPL)SI A APLICATIILOR AFERENTE, COD SIPOCA 57, alin. bug. 58.02.02 </t>
  </si>
  <si>
    <t xml:space="preserve">10%  CASS  ANGAJAT PLATA DIFERENTE MAJORARI SALARIALE NETE , AFERENTE  PERIOADEI NOIEMBRIE 2017-MAI 2018, PROIECT,, CONSOLIDAREA CAPACITATII ADMINISTRATIVE A MJ PRIN DEZVOLTAREA UNEI PLATFORME DE GESTIUNE A PROCESELOR DE LUCRU (GPL) SI A APLICATIILOR AFERENTE, COD SIPOCA 57, alin. bug. 58.02.02 </t>
  </si>
  <si>
    <t xml:space="preserve">2,25%  CONTRIBUTIE ASIGURATORIE PENTRU MUNCA PLATA DIFERENTE MAJORARI SALARIALE NETE , AFERENTE  PERIOADEI NOIEMBRIE 2017-MAI 2018, PROIECT,, CONSOLIDAREA CAPACITATII ADMINISTRATIVE A MJ PRIN DEZVOLTAREA UNEI PLATFORME DE GESTIUNE A PROCESELOR DE LUCRU (GPL) SI A APLICATIILOR AFERENTE, COD SIPOCA 57, alin. bug. 58.02.02 </t>
  </si>
  <si>
    <t>plata salariu net  aferent orelor lucrate in perioada mai 2018, proiect  ,,Consolidarea capacitatii administrative a secretariatului tehnic al SNA 2016-2020 de a sprijini implementarea masurilor anticoruptie"-  cod SIPOCA 62, alin. bug. 58.02.01</t>
  </si>
  <si>
    <t>IT SOURCES</t>
  </si>
  <si>
    <t>cval achizitionare echipamente IT (Laptop 4 buc, Licente Tip Office 6 buc, Multifunctional 1 buc, Statii de lucru 2 buc), Proiect  ,,Consolidarea capacitatii administrative a secretariatului tehnic al SNA 2016-2020 de a sprijini implementarea masurilor anticoruptie"-  cod SIPOCA 62 , alin. bug. 58.02.01</t>
  </si>
  <si>
    <t>plata contributii aferente salarii- orelor lucrate in perioada mai 2018, proiect  ,,Consolidarea capacitatii administrative a secretariatului tehnic al SNA 2016-2020 de a sprijini implementarea masurilor anticoruptie"-  cod SIPOCA 62, alin. bug. 58.02.01</t>
  </si>
  <si>
    <t xml:space="preserve">BUGET ASIG.SOCIALE DE STAT SI FD.SPEC.  </t>
  </si>
  <si>
    <t>plata salariu net  aferent orelor lucrate in perioada mai 2018, proiect  ,,Consolidarea capacitatii administrative a secretariatului tehnic al SNA 2016-2020 de a sprijini implementarea masurilor anticoruptie"-  cod SIPOCA 62, alin. bug. 58.02.02</t>
  </si>
  <si>
    <t>cval achizitionare echipamente IT (Laptop 4 buc, Licente Tip Office 6 buc, Multifunctional 1 buc, Statii de lucru 2 buc), Proiect  ,,Consolidarea capacitatii administrative a secretariatului tehnic al SNA 2016-2020 de a sprijini implementarea masurilor anticoruptie"-  cod SIPOCA 62 , alin. bug. 58.02.02</t>
  </si>
  <si>
    <t>plata salariu net aferent orelor lucrate in perioada mai 2018, proiect  ,,Consolidarea capacitatii administrative a secretariatului tehnic al SNA 2016-2020 de a sprijini implementarea masurilor anticoruptie"-  cod SIPOCA 62, alin. bug. 58.02.01</t>
  </si>
  <si>
    <t>plata contributii aferente salarii- orele lucrate in perioada mai 2018, proiect  ,,Consolidarea capacitatii administrative a secretariatului tehnic al SNA 2016-2020 de a sprijini implementarea masurilor anticoruptie"-  cod SIPOCA 62, alin. bug. 58.02.01</t>
  </si>
  <si>
    <t>plata impozit aferent salarii- orele lucrate in perioada mai 2018, proiect  ,,Consolidarea capacitatii administrative a secretariatului tehnic al SNA 2016-2020 de a sprijini implementarea masurilor anticoruptie"-  cod SIPOCA 62, alin. bug. 58.02.01</t>
  </si>
  <si>
    <t>plata contributie fonduri speciale aferent salarii- orele lucrate in perioada mai 2018, proiect  ,,Consolidarea capacitatii administrative a secretariatului tehnic al SNA 2016-2020 de a sprijini implementarea masurilor anticoruptie"-  cod SIPOCA 62, alin. bug. 58.02.01</t>
  </si>
  <si>
    <t>plata contributii aferente salarii- orele lucrate in perioada mai 2018, proiect  ,,Consolidarea capacitatii administrative a secretariatului tehnic al SNA 2016-2020 de a sprijini implementarea masurilor anticoruptie"-  cod SIPOCA 62, alin. bug. 58.02.02</t>
  </si>
  <si>
    <t>plata impozit aferent salarii- orele lucrate in perioada mai 2018, proiect  ,,Consolidarea capacitatii administrative a secretariatului tehnic al SNA 2016-2020 de a sprijini implementarea masurilor anticoruptie"-  cod SIPOCA 62, alin. bug. 58.02.02</t>
  </si>
  <si>
    <t>plata contributie fonduri speciale aferent salarii- orele lucrate in perioada mai 2018, proiect  ,,Consolidarea capacitatii administrative a secretariatului tehnic al SNA 2016-2020 de a sprijini implementarea masurilor anticoruptie"-  cod SIPOCA 62, alin. bug. 58.02.02</t>
  </si>
  <si>
    <t>perioada:01-31.07.2018</t>
  </si>
  <si>
    <t>cval plata 20% cofin decont transport la seminarul din Bucuresti din data  12-14.03.2018, si cazare pt noaptea 15/16 feb 2018, proiect Semiar 2015 ,,Cooperarea dintre Statele Membre ale Uniunii Europene in vederea solutionarii cauzelor civile referitoare la deplasarea sau retinerea ilicita a unui copil, ord. 777/19.07.2018, decont nr. 200/82507/2015/04.07.2018, alin. bug.  58.15.01</t>
  </si>
  <si>
    <t>cval plata TVA af decont transport la seminarul din Bucuresti din data  12-14.03.2018, si cazare pt noaptea 15/16 feb 2018, proiect Semiar 2015 ,,Cooperarea dintre Statele Membre ale Uniunii Europene in vederea solutionarii cauzelor civile referitoare la deplasarea sau retinerea ilicita a unui copil, ord. 777/19.07.2018, decont nr. 200/82507/2015/04.07.2018, alin. bug.  58.15.03</t>
  </si>
  <si>
    <t>MINISTERUL JUSTIŢIEI</t>
  </si>
  <si>
    <t>DIRECŢIA DE IMPLEMENTARE A PROIECTELOR FINANŢATE DIN ÎMPRUMUTURI EXTERNE</t>
  </si>
  <si>
    <t>SITUAŢIE PRIVIND CHELTUIELILE EFECTUATE DIN FONDURI PUBLICE
IN PERIOADA 01.07.2018 - 31.07.2018</t>
  </si>
  <si>
    <t xml:space="preserve">CAPITOLUL 61.01 – ORDINE PUBLICĂ ŞI SIGURANŢĂ NAŢIONALĂ </t>
  </si>
  <si>
    <t>Titlul 20 - Bunuri si servicii</t>
  </si>
  <si>
    <t>Nr. crt.</t>
  </si>
  <si>
    <t>Numar act
OP / FV</t>
  </si>
  <si>
    <t>Titlu</t>
  </si>
  <si>
    <t>Descriere</t>
  </si>
  <si>
    <t>61.01</t>
  </si>
  <si>
    <t>C-val cheltuieli arbitrare dosar 2/2017 - cheltuieli transport supraarbitru Ioan Schiau</t>
  </si>
  <si>
    <t>Titlul 65 - Cheltuieli aferente programelor cu finantare rambursabila</t>
  </si>
  <si>
    <t>146</t>
  </si>
  <si>
    <t>Decont chirie luna iunie 2018</t>
  </si>
  <si>
    <t>147</t>
  </si>
  <si>
    <t>Contributii datorate de angajati si impozitul pe salarii - luna iunie 2018</t>
  </si>
  <si>
    <t>148</t>
  </si>
  <si>
    <t>Contributii datorate de angajator pentru luna iunie 2018</t>
  </si>
  <si>
    <t>149-158</t>
  </si>
  <si>
    <t>Salarii aferente lunii iunie 2018</t>
  </si>
  <si>
    <t>159</t>
  </si>
  <si>
    <t>Decont transport iunie 2018 conf Legii 567/2004</t>
  </si>
  <si>
    <t>160</t>
  </si>
  <si>
    <t>161</t>
  </si>
  <si>
    <t>Achizitie combustibil pentru autoturismele DIPFIE - iunie 2018</t>
  </si>
  <si>
    <t>162</t>
  </si>
  <si>
    <t>Serv consultanta tehnica pentru DIPFIE - luna iunie 2018</t>
  </si>
  <si>
    <t>163</t>
  </si>
  <si>
    <t>C-val vouvhere de vacanta pentru angajatii DIPFIE</t>
  </si>
  <si>
    <t>Titlul 71 - Active nefinanciare</t>
  </si>
  <si>
    <t>144</t>
  </si>
  <si>
    <t>Serv dirigentie santier Trib Prahova, decembrie 2017-februarie 2018</t>
  </si>
  <si>
    <t>145</t>
  </si>
  <si>
    <t>Servicii dirigentie de santier PJ Prahova si Trib Sibiu, februarie 2018</t>
  </si>
  <si>
    <t>CHELTUIELILE EFECTUATE DIN FONDURI PUBLICE IN PERIOADA 01.01.2018 - 30.06.2018</t>
  </si>
  <si>
    <t>LEI</t>
  </si>
  <si>
    <t>CHELTUIELILE TOTALE EFECTUATE DIN FONDURI PUBLICE IN PERIOADA 
01.01.2018 - 31.07.2018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</si>
</sst>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R_O_N_-;\-* #,##0.00\ _R_O_N_-;_-* &quot;-&quot;??\ _R_O_N_-;_-@_-"/>
  </numFmts>
  <fonts count="24">
    <font>
      <sz val="11"/>
      <color theme="1"/>
      <name val="Calibri"/>
      <family val="2"/>
      <scheme val="minor"/>
    </font>
    <font>
      <b/>
      <sz val="11"/>
      <name val="Trebuchet MS"/>
      <family val="2"/>
    </font>
    <font>
      <sz val="11"/>
      <name val="Trebuchet MS"/>
      <family val="2"/>
    </font>
    <font>
      <sz val="10"/>
      <color rgb="FF000000"/>
      <name val="Arial"/>
      <family val="2"/>
      <charset val="238"/>
    </font>
    <font>
      <sz val="11"/>
      <color rgb="FF000000"/>
      <name val="Liberation Sans1"/>
      <charset val="238"/>
    </font>
    <font>
      <sz val="11"/>
      <color theme="1"/>
      <name val="Trebuchet MS"/>
      <family val="2"/>
    </font>
    <font>
      <b/>
      <sz val="11"/>
      <color theme="1"/>
      <name val="Trebuchet MS"/>
      <family val="2"/>
    </font>
    <font>
      <b/>
      <sz val="10"/>
      <name val="Trebuchet MS"/>
      <family val="2"/>
    </font>
    <font>
      <b/>
      <sz val="11"/>
      <color indexed="8"/>
      <name val="Trebuchet MS"/>
      <family val="2"/>
    </font>
    <font>
      <sz val="11"/>
      <color indexed="8"/>
      <name val="Trebuchet MS"/>
      <family val="2"/>
    </font>
    <font>
      <b/>
      <sz val="11"/>
      <color indexed="10"/>
      <name val="Trebuchet MS"/>
      <family val="2"/>
    </font>
    <font>
      <sz val="11"/>
      <color indexed="10"/>
      <name val="Trebuchet MS"/>
      <family val="2"/>
    </font>
    <font>
      <b/>
      <sz val="12"/>
      <name val="Trebuchet MS"/>
      <family val="2"/>
    </font>
    <font>
      <sz val="10"/>
      <color indexed="10"/>
      <name val="Trebuchet MS"/>
      <family val="2"/>
    </font>
    <font>
      <b/>
      <sz val="12"/>
      <color indexed="10"/>
      <name val="Trebuchet MS"/>
      <family val="2"/>
    </font>
    <font>
      <sz val="10"/>
      <name val="Trebuchet MS"/>
      <family val="2"/>
    </font>
    <font>
      <sz val="10"/>
      <color indexed="8"/>
      <name val="Trebuchet MS"/>
      <family val="2"/>
    </font>
    <font>
      <sz val="11"/>
      <color rgb="FF7030A0"/>
      <name val="Trebuchet MS"/>
      <family val="2"/>
    </font>
    <font>
      <sz val="11"/>
      <name val="Calibri"/>
      <family val="2"/>
      <scheme val="minor"/>
    </font>
    <font>
      <sz val="9"/>
      <color theme="1"/>
      <name val="Trebuchet MS"/>
      <family val="2"/>
    </font>
    <font>
      <sz val="11"/>
      <color theme="1"/>
      <name val="Calibri"/>
      <family val="2"/>
      <scheme val="minor"/>
    </font>
    <font>
      <sz val="10"/>
      <color indexed="12"/>
      <name val="Trebuchet MS"/>
      <family val="2"/>
    </font>
    <font>
      <b/>
      <u/>
      <sz val="10"/>
      <color indexed="8"/>
      <name val="Trebuchet MS"/>
      <family val="2"/>
    </font>
    <font>
      <b/>
      <sz val="10"/>
      <color indexed="12"/>
      <name val="Trebuchet MS"/>
      <family val="2"/>
    </font>
  </fonts>
  <fills count="4">
    <fill>
      <patternFill patternType="none"/>
    </fill>
    <fill>
      <patternFill patternType="gray125"/>
    </fill>
    <fill>
      <patternFill patternType="solid">
        <fgColor theme="0"/>
        <bgColor indexed="64"/>
      </patternFill>
    </fill>
    <fill>
      <patternFill patternType="solid">
        <fgColor indexed="4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3" fillId="0" borderId="0"/>
    <xf numFmtId="0" fontId="4" fillId="0" borderId="0"/>
    <xf numFmtId="43" fontId="20" fillId="0" borderId="0" applyFont="0" applyFill="0" applyBorder="0" applyAlignment="0" applyProtection="0"/>
  </cellStyleXfs>
  <cellXfs count="231">
    <xf numFmtId="0" fontId="0" fillId="0" borderId="0" xfId="0"/>
    <xf numFmtId="0" fontId="2" fillId="0" borderId="0" xfId="0" applyFont="1"/>
    <xf numFmtId="0" fontId="1" fillId="0" borderId="0" xfId="0" applyFont="1"/>
    <xf numFmtId="4" fontId="2" fillId="0" borderId="0" xfId="0" applyNumberFormat="1" applyFont="1"/>
    <xf numFmtId="0" fontId="1" fillId="0" borderId="0" xfId="0" applyFont="1" applyBorder="1"/>
    <xf numFmtId="4" fontId="1" fillId="0" borderId="0" xfId="0" applyNumberFormat="1" applyFont="1" applyFill="1" applyBorder="1"/>
    <xf numFmtId="4" fontId="1" fillId="0" borderId="0" xfId="0" applyNumberFormat="1" applyFont="1" applyFill="1" applyAlignment="1">
      <alignment wrapText="1"/>
    </xf>
    <xf numFmtId="0" fontId="2" fillId="0" borderId="1" xfId="0" applyFont="1" applyFill="1" applyBorder="1"/>
    <xf numFmtId="0" fontId="1" fillId="0" borderId="0" xfId="0" applyFont="1" applyBorder="1" applyAlignment="1">
      <alignment horizontal="left"/>
    </xf>
    <xf numFmtId="0" fontId="5" fillId="0" borderId="0" xfId="0" applyFont="1"/>
    <xf numFmtId="4" fontId="1" fillId="0" borderId="0" xfId="0" applyNumberFormat="1" applyFont="1" applyAlignment="1">
      <alignment horizontal="left"/>
    </xf>
    <xf numFmtId="0" fontId="1" fillId="0" borderId="0" xfId="0" applyFont="1" applyAlignment="1">
      <alignment horizontal="left"/>
    </xf>
    <xf numFmtId="0" fontId="2" fillId="0" borderId="1" xfId="0" applyFont="1" applyBorder="1"/>
    <xf numFmtId="0" fontId="1" fillId="0" borderId="1" xfId="0" applyFont="1" applyBorder="1"/>
    <xf numFmtId="0" fontId="1" fillId="0" borderId="0" xfId="0" applyFont="1" applyAlignment="1">
      <alignment horizontal="left" vertical="center"/>
    </xf>
    <xf numFmtId="0" fontId="1" fillId="0" borderId="1" xfId="0" applyFont="1" applyBorder="1" applyAlignment="1">
      <alignment wrapText="1"/>
    </xf>
    <xf numFmtId="0" fontId="2" fillId="0" borderId="1" xfId="0" applyFont="1" applyFill="1" applyBorder="1" applyAlignment="1">
      <alignment wrapText="1"/>
    </xf>
    <xf numFmtId="0" fontId="1" fillId="0" borderId="0" xfId="0" applyFont="1" applyBorder="1" applyAlignment="1">
      <alignment wrapText="1"/>
    </xf>
    <xf numFmtId="4" fontId="1" fillId="0" borderId="0" xfId="0" applyNumberFormat="1" applyFont="1" applyFill="1" applyBorder="1" applyAlignment="1">
      <alignment horizontal="left"/>
    </xf>
    <xf numFmtId="0" fontId="1" fillId="0" borderId="0" xfId="0" applyFont="1" applyBorder="1" applyAlignment="1">
      <alignment horizontal="left" wrapText="1"/>
    </xf>
    <xf numFmtId="0" fontId="5" fillId="0" borderId="1" xfId="0" applyFont="1" applyBorder="1"/>
    <xf numFmtId="0" fontId="1" fillId="0" borderId="0" xfId="0" applyFont="1" applyBorder="1" applyAlignment="1">
      <alignment horizontal="centerContinuous" vertical="justify"/>
    </xf>
    <xf numFmtId="0" fontId="5" fillId="0" borderId="0" xfId="0" applyFont="1" applyAlignment="1">
      <alignment horizontal="center" wrapText="1"/>
    </xf>
    <xf numFmtId="0" fontId="10" fillId="0" borderId="0" xfId="0" applyFont="1"/>
    <xf numFmtId="0" fontId="11" fillId="0" borderId="0" xfId="0" applyFont="1"/>
    <xf numFmtId="0" fontId="5" fillId="0" borderId="0" xfId="0" applyFont="1" applyBorder="1"/>
    <xf numFmtId="0" fontId="5" fillId="0" borderId="0" xfId="0" applyFont="1" applyBorder="1" applyAlignment="1">
      <alignment wrapText="1"/>
    </xf>
    <xf numFmtId="4" fontId="1" fillId="0" borderId="1" xfId="0" applyNumberFormat="1" applyFont="1" applyFill="1" applyBorder="1"/>
    <xf numFmtId="14" fontId="2" fillId="0" borderId="1" xfId="0" applyNumberFormat="1" applyFont="1" applyFill="1" applyBorder="1"/>
    <xf numFmtId="14" fontId="5" fillId="0" borderId="1" xfId="0" applyNumberFormat="1" applyFont="1" applyBorder="1"/>
    <xf numFmtId="0" fontId="2" fillId="0" borderId="0" xfId="0" applyFont="1" applyBorder="1"/>
    <xf numFmtId="0" fontId="2" fillId="0" borderId="0" xfId="0" applyFont="1" applyBorder="1" applyAlignment="1">
      <alignment wrapText="1"/>
    </xf>
    <xf numFmtId="4" fontId="2" fillId="0" borderId="0" xfId="0" applyNumberFormat="1" applyFont="1" applyBorder="1" applyAlignment="1">
      <alignment horizontal="righ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center" wrapText="1"/>
    </xf>
    <xf numFmtId="0" fontId="5" fillId="0" borderId="0" xfId="0" applyFont="1" applyAlignment="1">
      <alignment horizontal="right" vertical="center" wrapText="1"/>
    </xf>
    <xf numFmtId="4" fontId="5" fillId="0" borderId="1" xfId="0" applyNumberFormat="1" applyFont="1" applyBorder="1"/>
    <xf numFmtId="0" fontId="12" fillId="0" borderId="0" xfId="0" applyFont="1"/>
    <xf numFmtId="0" fontId="13" fillId="0" borderId="0" xfId="0" applyFont="1"/>
    <xf numFmtId="0" fontId="14" fillId="0" borderId="0" xfId="0" applyFont="1"/>
    <xf numFmtId="0" fontId="1" fillId="0" borderId="1" xfId="0" applyFont="1" applyFill="1" applyBorder="1" applyAlignment="1">
      <alignment wrapText="1"/>
    </xf>
    <xf numFmtId="0" fontId="6" fillId="0" borderId="0" xfId="0" applyFont="1"/>
    <xf numFmtId="0" fontId="16" fillId="0" borderId="0" xfId="0" applyFont="1" applyBorder="1"/>
    <xf numFmtId="0" fontId="13" fillId="0" borderId="0" xfId="0" applyFont="1" applyBorder="1"/>
    <xf numFmtId="0" fontId="15" fillId="0" borderId="0" xfId="0" applyFont="1"/>
    <xf numFmtId="0" fontId="16" fillId="0" borderId="0" xfId="0" applyFont="1"/>
    <xf numFmtId="0" fontId="15" fillId="0" borderId="0" xfId="0" applyFont="1" applyAlignment="1">
      <alignment horizontal="centerContinuous" wrapText="1"/>
    </xf>
    <xf numFmtId="0" fontId="15" fillId="0" borderId="0" xfId="0" applyFont="1" applyBorder="1" applyAlignment="1">
      <alignment horizontal="centerContinuous" wrapText="1"/>
    </xf>
    <xf numFmtId="0" fontId="15" fillId="0" borderId="0" xfId="0" applyFont="1" applyAlignment="1">
      <alignment horizontal="center" wrapText="1"/>
    </xf>
    <xf numFmtId="0" fontId="13" fillId="0" borderId="0" xfId="0" applyFont="1" applyAlignment="1">
      <alignment horizontal="center" wrapText="1"/>
    </xf>
    <xf numFmtId="0" fontId="9" fillId="0" borderId="0" xfId="0" applyFont="1" applyBorder="1"/>
    <xf numFmtId="14" fontId="1" fillId="0" borderId="4" xfId="0" applyNumberFormat="1" applyFont="1" applyBorder="1" applyAlignment="1">
      <alignment horizontal="left" wrapText="1"/>
    </xf>
    <xf numFmtId="0" fontId="1" fillId="0" borderId="5" xfId="0" applyFont="1" applyBorder="1"/>
    <xf numFmtId="0" fontId="1" fillId="0" borderId="6" xfId="0" applyFont="1" applyBorder="1"/>
    <xf numFmtId="0" fontId="1" fillId="0" borderId="6" xfId="0" applyFont="1" applyBorder="1" applyAlignment="1">
      <alignment horizontal="center" wrapText="1"/>
    </xf>
    <xf numFmtId="0" fontId="1" fillId="0" borderId="6" xfId="0" applyFont="1" applyBorder="1" applyAlignment="1">
      <alignment wrapText="1"/>
    </xf>
    <xf numFmtId="0" fontId="1" fillId="0" borderId="6" xfId="0" applyFont="1" applyBorder="1" applyAlignment="1">
      <alignment horizontal="left" wrapText="1"/>
    </xf>
    <xf numFmtId="4" fontId="8" fillId="0" borderId="7" xfId="0" applyNumberFormat="1" applyFont="1" applyBorder="1"/>
    <xf numFmtId="0" fontId="2" fillId="0" borderId="8" xfId="0" applyFont="1" applyBorder="1"/>
    <xf numFmtId="14" fontId="2" fillId="0" borderId="4" xfId="0" applyNumberFormat="1" applyFont="1" applyBorder="1"/>
    <xf numFmtId="0" fontId="2" fillId="0" borderId="4" xfId="0" applyNumberFormat="1" applyFont="1" applyBorder="1"/>
    <xf numFmtId="0" fontId="2" fillId="0" borderId="4" xfId="0" applyFont="1" applyBorder="1" applyAlignment="1">
      <alignment horizontal="left" wrapText="1"/>
    </xf>
    <xf numFmtId="4" fontId="8" fillId="0" borderId="9" xfId="0" applyNumberFormat="1" applyFont="1" applyBorder="1" applyAlignment="1">
      <alignment horizontal="right" wrapText="1"/>
    </xf>
    <xf numFmtId="0" fontId="1" fillId="0" borderId="0" xfId="0" applyFont="1" applyFill="1"/>
    <xf numFmtId="14" fontId="2" fillId="0" borderId="0" xfId="0" applyNumberFormat="1" applyFont="1" applyFill="1"/>
    <xf numFmtId="0" fontId="2" fillId="0" borderId="0" xfId="0" applyFont="1" applyFill="1"/>
    <xf numFmtId="4" fontId="2" fillId="0" borderId="0" xfId="0" applyNumberFormat="1" applyFont="1" applyFill="1"/>
    <xf numFmtId="4" fontId="5" fillId="0" borderId="0" xfId="0" applyNumberFormat="1" applyFont="1"/>
    <xf numFmtId="0" fontId="1" fillId="0" borderId="0" xfId="0" applyFont="1" applyFill="1" applyAlignment="1">
      <alignment wrapText="1"/>
    </xf>
    <xf numFmtId="4" fontId="6" fillId="0" borderId="1" xfId="0" applyNumberFormat="1" applyFont="1" applyBorder="1"/>
    <xf numFmtId="0" fontId="6" fillId="0" borderId="1" xfId="0" applyFont="1" applyBorder="1"/>
    <xf numFmtId="0" fontId="1" fillId="0" borderId="0" xfId="0" applyFont="1" applyAlignment="1"/>
    <xf numFmtId="14" fontId="2" fillId="0" borderId="1" xfId="0" applyNumberFormat="1" applyFont="1" applyBorder="1" applyAlignment="1">
      <alignment vertical="center"/>
    </xf>
    <xf numFmtId="0" fontId="2" fillId="0" borderId="1" xfId="0" applyFont="1" applyBorder="1" applyAlignment="1">
      <alignment horizontal="center" vertical="center"/>
    </xf>
    <xf numFmtId="14" fontId="2" fillId="0" borderId="1" xfId="0" applyNumberFormat="1" applyFont="1" applyBorder="1" applyAlignment="1">
      <alignment horizontal="left" vertical="center" wrapText="1"/>
    </xf>
    <xf numFmtId="0" fontId="11" fillId="0" borderId="0" xfId="0" applyFont="1" applyAlignment="1">
      <alignment vertical="center"/>
    </xf>
    <xf numFmtId="0" fontId="5" fillId="0" borderId="0" xfId="0" applyFont="1" applyAlignment="1">
      <alignment vertical="center"/>
    </xf>
    <xf numFmtId="0" fontId="2" fillId="0" borderId="2" xfId="0" applyFont="1" applyBorder="1" applyAlignment="1">
      <alignment vertical="center"/>
    </xf>
    <xf numFmtId="4" fontId="9" fillId="0" borderId="3" xfId="0" applyNumberFormat="1" applyFont="1" applyBorder="1" applyAlignment="1">
      <alignment horizontal="right" vertical="center" wrapText="1"/>
    </xf>
    <xf numFmtId="0" fontId="1" fillId="0" borderId="1" xfId="0" applyFont="1" applyFill="1" applyBorder="1" applyAlignment="1">
      <alignment horizontal="center" wrapText="1"/>
    </xf>
    <xf numFmtId="4" fontId="2" fillId="0" borderId="1" xfId="0" applyNumberFormat="1" applyFont="1" applyFill="1" applyBorder="1"/>
    <xf numFmtId="4" fontId="2" fillId="0" borderId="0" xfId="0" applyNumberFormat="1" applyFont="1" applyAlignment="1">
      <alignment horizontal="left"/>
    </xf>
    <xf numFmtId="4" fontId="1" fillId="0" borderId="0" xfId="0" applyNumberFormat="1" applyFont="1" applyAlignment="1"/>
    <xf numFmtId="0" fontId="5" fillId="0" borderId="0" xfId="0" applyFont="1" applyAlignment="1">
      <alignment wrapText="1"/>
    </xf>
    <xf numFmtId="0" fontId="5" fillId="0" borderId="0" xfId="0" applyFont="1" applyAlignment="1">
      <alignment horizontal="center"/>
    </xf>
    <xf numFmtId="0" fontId="2" fillId="0" borderId="1" xfId="0" applyFont="1" applyFill="1" applyBorder="1" applyAlignment="1">
      <alignment vertical="center"/>
    </xf>
    <xf numFmtId="14" fontId="2" fillId="0" borderId="1" xfId="0" applyNumberFormat="1" applyFont="1" applyFill="1" applyBorder="1" applyAlignment="1">
      <alignment vertical="center"/>
    </xf>
    <xf numFmtId="0" fontId="2" fillId="0" borderId="1" xfId="0" applyFont="1" applyFill="1" applyBorder="1" applyAlignment="1">
      <alignment vertical="center" wrapText="1"/>
    </xf>
    <xf numFmtId="4" fontId="2" fillId="0" borderId="1" xfId="0" applyNumberFormat="1" applyFont="1" applyFill="1" applyBorder="1" applyAlignment="1">
      <alignment vertical="center" wrapText="1"/>
    </xf>
    <xf numFmtId="0" fontId="2" fillId="0" borderId="0" xfId="0" applyFont="1" applyFill="1" applyAlignment="1">
      <alignment vertical="center"/>
    </xf>
    <xf numFmtId="0" fontId="2" fillId="0" borderId="1" xfId="0" applyFont="1" applyFill="1" applyBorder="1" applyAlignment="1">
      <alignment horizontal="center" vertical="center" wrapText="1"/>
    </xf>
    <xf numFmtId="0" fontId="1" fillId="0" borderId="10" xfId="0" applyFont="1" applyBorder="1" applyAlignment="1">
      <alignment wrapText="1"/>
    </xf>
    <xf numFmtId="0" fontId="7" fillId="2" borderId="1" xfId="0" applyFont="1" applyFill="1" applyBorder="1" applyAlignment="1">
      <alignment horizontal="centerContinuous"/>
    </xf>
    <xf numFmtId="0" fontId="2" fillId="0" borderId="1" xfId="0" applyFont="1" applyFill="1" applyBorder="1" applyAlignment="1">
      <alignment vertical="top" wrapText="1"/>
    </xf>
    <xf numFmtId="0" fontId="1" fillId="0" borderId="1" xfId="0" applyFont="1" applyFill="1" applyBorder="1" applyAlignment="1">
      <alignment horizontal="centerContinuous"/>
    </xf>
    <xf numFmtId="4" fontId="2" fillId="0" borderId="1" xfId="0" applyNumberFormat="1" applyFont="1" applyBorder="1"/>
    <xf numFmtId="0" fontId="2" fillId="0" borderId="1" xfId="0" applyFont="1" applyFill="1" applyBorder="1" applyAlignment="1">
      <alignment horizontal="centerContinuous"/>
    </xf>
    <xf numFmtId="0" fontId="2" fillId="0" borderId="1" xfId="0" applyFont="1" applyFill="1" applyBorder="1" applyAlignment="1">
      <alignment horizontal="left" wrapText="1"/>
    </xf>
    <xf numFmtId="4" fontId="1" fillId="0" borderId="1" xfId="0" applyNumberFormat="1" applyFont="1" applyFill="1" applyBorder="1" applyAlignment="1">
      <alignment horizontal="center" wrapText="1"/>
    </xf>
    <xf numFmtId="14" fontId="2" fillId="0" borderId="1" xfId="0" applyNumberFormat="1" applyFont="1" applyBorder="1"/>
    <xf numFmtId="0" fontId="2" fillId="0" borderId="0" xfId="0" applyFont="1" applyFill="1" applyAlignment="1">
      <alignment horizontal="center"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4" fontId="2" fillId="0" borderId="0" xfId="0" applyNumberFormat="1" applyFont="1" applyFill="1" applyAlignment="1">
      <alignment vertical="center"/>
    </xf>
    <xf numFmtId="4" fontId="5" fillId="0" borderId="1" xfId="0" applyNumberFormat="1" applyFont="1" applyBorder="1" applyAlignment="1">
      <alignment vertical="center"/>
    </xf>
    <xf numFmtId="4" fontId="2" fillId="0" borderId="1" xfId="0" applyNumberFormat="1" applyFont="1" applyFill="1" applyBorder="1" applyAlignment="1">
      <alignment vertical="center"/>
    </xf>
    <xf numFmtId="0" fontId="5" fillId="0" borderId="1" xfId="0" applyFont="1" applyBorder="1" applyAlignment="1">
      <alignment vertical="center"/>
    </xf>
    <xf numFmtId="4" fontId="1" fillId="0" borderId="1" xfId="0" applyNumberFormat="1" applyFont="1" applyFill="1" applyBorder="1" applyAlignment="1">
      <alignment vertical="center"/>
    </xf>
    <xf numFmtId="0" fontId="1" fillId="0" borderId="0" xfId="0" applyFont="1" applyFill="1" applyAlignment="1">
      <alignment vertical="center"/>
    </xf>
    <xf numFmtId="14" fontId="2" fillId="0" borderId="0" xfId="0" applyNumberFormat="1" applyFont="1" applyFill="1" applyAlignment="1">
      <alignment vertical="center"/>
    </xf>
    <xf numFmtId="14" fontId="2" fillId="0" borderId="1" xfId="0" applyNumberFormat="1" applyFont="1" applyFill="1" applyBorder="1" applyAlignment="1">
      <alignment horizontal="center" vertical="center"/>
    </xf>
    <xf numFmtId="14" fontId="5" fillId="0" borderId="1" xfId="0" applyNumberFormat="1" applyFont="1" applyBorder="1" applyAlignment="1">
      <alignment vertical="center"/>
    </xf>
    <xf numFmtId="0" fontId="1" fillId="0" borderId="1" xfId="0" applyFont="1" applyFill="1" applyBorder="1" applyAlignment="1">
      <alignment vertical="center"/>
    </xf>
    <xf numFmtId="14" fontId="1" fillId="0" borderId="1" xfId="0" applyNumberFormat="1" applyFont="1" applyFill="1" applyBorder="1" applyAlignment="1">
      <alignment vertical="center"/>
    </xf>
    <xf numFmtId="0" fontId="2" fillId="0" borderId="0" xfId="0" applyFont="1" applyFill="1" applyAlignment="1">
      <alignment vertical="center" wrapText="1"/>
    </xf>
    <xf numFmtId="0" fontId="1" fillId="0" borderId="0" xfId="0" applyFont="1" applyFill="1" applyAlignment="1">
      <alignment vertical="center" wrapText="1"/>
    </xf>
    <xf numFmtId="0" fontId="5" fillId="0" borderId="1" xfId="0" applyFont="1" applyBorder="1" applyAlignment="1">
      <alignment vertical="center" wrapText="1"/>
    </xf>
    <xf numFmtId="0" fontId="1" fillId="0" borderId="1" xfId="0" applyFont="1" applyFill="1" applyBorder="1" applyAlignment="1">
      <alignment vertical="center" wrapText="1"/>
    </xf>
    <xf numFmtId="0" fontId="1" fillId="0" borderId="0" xfId="0" applyFont="1" applyAlignment="1">
      <alignment horizontal="center" vertical="center"/>
    </xf>
    <xf numFmtId="0" fontId="5" fillId="0" borderId="0" xfId="0" applyFont="1" applyAlignment="1">
      <alignment horizontal="center" vertical="center"/>
    </xf>
    <xf numFmtId="0" fontId="6" fillId="0" borderId="1" xfId="0" applyFont="1" applyBorder="1" applyAlignment="1">
      <alignment horizontal="center" vertical="center"/>
    </xf>
    <xf numFmtId="4" fontId="2" fillId="0" borderId="1" xfId="0" applyNumberFormat="1" applyFont="1" applyFill="1" applyBorder="1" applyAlignment="1">
      <alignment horizontal="right" vertical="center" wrapText="1"/>
    </xf>
    <xf numFmtId="4" fontId="1" fillId="0" borderId="10" xfId="0" applyNumberFormat="1" applyFont="1" applyBorder="1" applyAlignment="1">
      <alignment horizontal="right" wrapText="1"/>
    </xf>
    <xf numFmtId="0" fontId="1" fillId="0" borderId="10" xfId="0" applyFont="1" applyBorder="1" applyAlignment="1">
      <alignment horizontal="center" wrapText="1"/>
    </xf>
    <xf numFmtId="14" fontId="5" fillId="0" borderId="1" xfId="0" applyNumberFormat="1" applyFont="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6" xfId="0" applyFont="1" applyFill="1" applyBorder="1" applyAlignment="1">
      <alignment horizontal="center" vertical="center" wrapText="1"/>
    </xf>
    <xf numFmtId="4" fontId="1" fillId="2" borderId="7" xfId="0" applyNumberFormat="1" applyFont="1" applyFill="1" applyBorder="1" applyAlignment="1">
      <alignment horizontal="center" vertical="center"/>
    </xf>
    <xf numFmtId="0" fontId="2" fillId="2" borderId="1" xfId="0" applyFont="1" applyFill="1" applyBorder="1" applyAlignment="1">
      <alignment wrapText="1"/>
    </xf>
    <xf numFmtId="14" fontId="5" fillId="0" borderId="11" xfId="0" applyNumberFormat="1" applyFont="1" applyBorder="1" applyAlignment="1">
      <alignment horizontal="center" vertical="center" wrapText="1"/>
    </xf>
    <xf numFmtId="0" fontId="5" fillId="0" borderId="11" xfId="0" applyNumberFormat="1" applyFont="1" applyBorder="1" applyAlignment="1">
      <alignment horizontal="center" vertical="center" wrapText="1"/>
    </xf>
    <xf numFmtId="4" fontId="5" fillId="0" borderId="1" xfId="0" applyNumberFormat="1" applyFont="1" applyBorder="1" applyAlignment="1">
      <alignment horizontal="left" vertical="center" wrapText="1"/>
    </xf>
    <xf numFmtId="4" fontId="5" fillId="0" borderId="11" xfId="0" applyNumberFormat="1" applyFont="1" applyBorder="1" applyAlignment="1">
      <alignment horizontal="center" vertical="center" wrapText="1"/>
    </xf>
    <xf numFmtId="0" fontId="5" fillId="0" borderId="0" xfId="0" applyFont="1" applyAlignment="1">
      <alignment vertical="center" wrapText="1"/>
    </xf>
    <xf numFmtId="14" fontId="5" fillId="0" borderId="1"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4" fontId="5" fillId="0" borderId="1" xfId="0" applyNumberFormat="1" applyFont="1" applyBorder="1" applyAlignment="1">
      <alignment horizontal="center" vertical="center" wrapText="1"/>
    </xf>
    <xf numFmtId="0" fontId="5" fillId="0" borderId="13" xfId="0" applyFont="1" applyBorder="1" applyAlignment="1">
      <alignment horizontal="left" vertical="center" wrapText="1"/>
    </xf>
    <xf numFmtId="4" fontId="5" fillId="0" borderId="1" xfId="0" applyNumberFormat="1" applyFont="1" applyBorder="1" applyAlignment="1">
      <alignment vertical="center" wrapText="1"/>
    </xf>
    <xf numFmtId="14" fontId="5" fillId="0" borderId="10"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5" fillId="0" borderId="14" xfId="0" applyFont="1" applyBorder="1" applyAlignment="1">
      <alignment horizontal="left" vertical="center" wrapText="1"/>
    </xf>
    <xf numFmtId="4" fontId="5" fillId="0" borderId="10" xfId="0" applyNumberFormat="1" applyFont="1" applyBorder="1" applyAlignment="1">
      <alignment horizontal="center" vertical="center" wrapText="1"/>
    </xf>
    <xf numFmtId="0" fontId="5" fillId="0" borderId="15" xfId="0" applyFont="1" applyBorder="1"/>
    <xf numFmtId="0" fontId="5" fillId="0" borderId="16" xfId="0" applyFont="1" applyBorder="1"/>
    <xf numFmtId="0" fontId="5" fillId="0" borderId="17" xfId="0" applyFont="1" applyBorder="1"/>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4" fontId="2" fillId="0" borderId="1" xfId="0" applyNumberFormat="1" applyFont="1" applyBorder="1" applyAlignment="1">
      <alignment horizontal="left" vertical="center" wrapText="1"/>
    </xf>
    <xf numFmtId="4" fontId="2" fillId="0" borderId="11" xfId="0" applyNumberFormat="1" applyFont="1" applyBorder="1" applyAlignment="1">
      <alignment horizontal="left" vertical="center" wrapText="1"/>
    </xf>
    <xf numFmtId="0" fontId="1" fillId="0" borderId="16" xfId="0" applyFont="1" applyBorder="1" applyAlignment="1">
      <alignment horizontal="center" vertical="center" wrapText="1"/>
    </xf>
    <xf numFmtId="2" fontId="1" fillId="0" borderId="17" xfId="0" applyNumberFormat="1" applyFont="1" applyBorder="1" applyAlignment="1">
      <alignment horizontal="center" vertical="top" wrapText="1"/>
    </xf>
    <xf numFmtId="4" fontId="1" fillId="0" borderId="18" xfId="0" applyNumberFormat="1" applyFont="1" applyBorder="1"/>
    <xf numFmtId="0" fontId="2" fillId="0" borderId="13" xfId="0" applyFont="1" applyBorder="1" applyAlignment="1">
      <alignment horizontal="left" wrapText="1"/>
    </xf>
    <xf numFmtId="14" fontId="2" fillId="0" borderId="1" xfId="0"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4" fontId="2" fillId="0" borderId="1" xfId="0" applyNumberFormat="1" applyFont="1" applyBorder="1" applyAlignment="1">
      <alignment horizontal="center" vertical="center" wrapText="1"/>
    </xf>
    <xf numFmtId="0" fontId="2" fillId="0" borderId="0" xfId="0" applyFont="1" applyAlignment="1">
      <alignment vertical="center" wrapText="1"/>
    </xf>
    <xf numFmtId="4" fontId="17" fillId="0" borderId="1" xfId="0" applyNumberFormat="1" applyFont="1" applyBorder="1" applyAlignment="1">
      <alignment horizontal="center" vertical="center" wrapText="1"/>
    </xf>
    <xf numFmtId="0" fontId="5" fillId="0" borderId="11" xfId="0" applyNumberFormat="1" applyFont="1" applyBorder="1" applyAlignment="1">
      <alignment vertical="center" wrapText="1"/>
    </xf>
    <xf numFmtId="0" fontId="5" fillId="0" borderId="1" xfId="0" applyNumberFormat="1" applyFont="1" applyBorder="1" applyAlignment="1">
      <alignment vertical="center" wrapText="1"/>
    </xf>
    <xf numFmtId="0" fontId="18" fillId="0" borderId="0" xfId="0" applyFont="1"/>
    <xf numFmtId="0" fontId="1" fillId="0" borderId="0" xfId="0" applyFont="1" applyFill="1" applyBorder="1" applyAlignment="1">
      <alignment horizontal="center"/>
    </xf>
    <xf numFmtId="0" fontId="1" fillId="0" borderId="0" xfId="0" applyFont="1" applyFill="1" applyBorder="1" applyAlignment="1">
      <alignment wrapText="1"/>
    </xf>
    <xf numFmtId="4" fontId="18" fillId="0" borderId="0" xfId="0" applyNumberFormat="1" applyFont="1" applyFill="1"/>
    <xf numFmtId="0" fontId="18" fillId="0" borderId="0" xfId="0" applyFont="1" applyAlignment="1">
      <alignment wrapText="1"/>
    </xf>
    <xf numFmtId="0" fontId="19" fillId="0" borderId="0" xfId="0" applyFont="1"/>
    <xf numFmtId="4" fontId="18" fillId="0" borderId="0" xfId="0" applyNumberFormat="1" applyFont="1"/>
    <xf numFmtId="0" fontId="2" fillId="2" borderId="1" xfId="0" applyFont="1" applyFill="1" applyBorder="1"/>
    <xf numFmtId="14" fontId="2" fillId="2" borderId="1" xfId="0" applyNumberFormat="1" applyFont="1" applyFill="1" applyBorder="1"/>
    <xf numFmtId="4" fontId="2" fillId="2" borderId="1" xfId="0" applyNumberFormat="1" applyFont="1" applyFill="1" applyBorder="1"/>
    <xf numFmtId="0" fontId="5" fillId="2" borderId="1" xfId="0" applyFont="1" applyFill="1" applyBorder="1"/>
    <xf numFmtId="14" fontId="5" fillId="2" borderId="1" xfId="0" applyNumberFormat="1" applyFont="1" applyFill="1" applyBorder="1"/>
    <xf numFmtId="4" fontId="5" fillId="2" borderId="1" xfId="0" applyNumberFormat="1" applyFont="1" applyFill="1" applyBorder="1"/>
    <xf numFmtId="14" fontId="2" fillId="0" borderId="1" xfId="0" applyNumberFormat="1" applyFont="1" applyFill="1" applyBorder="1" applyAlignment="1"/>
    <xf numFmtId="0" fontId="5" fillId="0" borderId="1" xfId="0" applyFont="1" applyBorder="1" applyAlignment="1"/>
    <xf numFmtId="14" fontId="5" fillId="0" borderId="1" xfId="0" applyNumberFormat="1" applyFont="1" applyBorder="1" applyAlignment="1"/>
    <xf numFmtId="4" fontId="5" fillId="0" borderId="1" xfId="0" applyNumberFormat="1" applyFont="1" applyBorder="1" applyAlignment="1"/>
    <xf numFmtId="0" fontId="2" fillId="0" borderId="0" xfId="0" applyFont="1" applyAlignment="1">
      <alignment vertical="center"/>
    </xf>
    <xf numFmtId="14" fontId="2" fillId="0" borderId="1" xfId="0" applyNumberFormat="1" applyFont="1" applyBorder="1" applyAlignment="1">
      <alignment horizontal="center" vertical="center"/>
    </xf>
    <xf numFmtId="4" fontId="2" fillId="0" borderId="1" xfId="0" applyNumberFormat="1" applyFont="1" applyBorder="1" applyAlignment="1">
      <alignment horizontal="center" vertical="center"/>
    </xf>
    <xf numFmtId="0" fontId="2" fillId="0" borderId="1" xfId="0" applyFont="1" applyBorder="1" applyAlignment="1">
      <alignment horizontal="left" vertical="center" wrapText="1"/>
    </xf>
    <xf numFmtId="4" fontId="1" fillId="2" borderId="1" xfId="0" applyNumberFormat="1" applyFont="1" applyFill="1" applyBorder="1" applyAlignment="1">
      <alignment horizontal="center"/>
    </xf>
    <xf numFmtId="0" fontId="5" fillId="0" borderId="1" xfId="0" applyFont="1" applyBorder="1" applyAlignment="1">
      <alignment horizontal="center"/>
    </xf>
    <xf numFmtId="4" fontId="5" fillId="0" borderId="11" xfId="0" applyNumberFormat="1" applyFont="1" applyBorder="1" applyAlignment="1">
      <alignment horizontal="right" vertical="center" wrapText="1"/>
    </xf>
    <xf numFmtId="4" fontId="5" fillId="0" borderId="1" xfId="0" applyNumberFormat="1" applyFont="1" applyBorder="1" applyAlignment="1">
      <alignment horizontal="right" vertical="center" wrapText="1"/>
    </xf>
    <xf numFmtId="4" fontId="5" fillId="0" borderId="1" xfId="0" applyNumberFormat="1" applyFont="1" applyBorder="1" applyAlignment="1">
      <alignment horizontal="right"/>
    </xf>
    <xf numFmtId="0" fontId="2" fillId="0" borderId="10" xfId="0" applyFont="1" applyFill="1" applyBorder="1" applyAlignment="1">
      <alignment vertical="center"/>
    </xf>
    <xf numFmtId="14" fontId="2" fillId="0" borderId="11" xfId="0" applyNumberFormat="1" applyFont="1" applyFill="1" applyBorder="1" applyAlignment="1">
      <alignment horizontal="center" vertical="center"/>
    </xf>
    <xf numFmtId="14" fontId="2" fillId="0" borderId="19" xfId="0" applyNumberFormat="1" applyFont="1" applyFill="1" applyBorder="1" applyAlignment="1">
      <alignment horizontal="center" vertical="center"/>
    </xf>
    <xf numFmtId="0" fontId="2" fillId="0" borderId="12" xfId="0" applyFont="1" applyFill="1" applyBorder="1" applyAlignment="1">
      <alignment vertical="center" wrapText="1"/>
    </xf>
    <xf numFmtId="4" fontId="2" fillId="0" borderId="10" xfId="0" applyNumberFormat="1" applyFont="1" applyFill="1" applyBorder="1" applyAlignment="1">
      <alignment vertical="center"/>
    </xf>
    <xf numFmtId="0" fontId="6" fillId="0" borderId="1" xfId="0" applyFont="1" applyBorder="1" applyAlignment="1">
      <alignment horizontal="left"/>
    </xf>
    <xf numFmtId="0" fontId="1" fillId="0" borderId="0" xfId="0" applyFont="1" applyBorder="1" applyAlignment="1">
      <alignment horizontal="center"/>
    </xf>
    <xf numFmtId="0" fontId="2" fillId="0" borderId="0" xfId="0" applyFont="1" applyAlignment="1">
      <alignment horizontal="left" vertical="center"/>
    </xf>
    <xf numFmtId="49" fontId="21" fillId="0" borderId="0" xfId="0" applyNumberFormat="1" applyFont="1" applyAlignment="1">
      <alignment horizontal="center" vertical="center"/>
    </xf>
    <xf numFmtId="0" fontId="21" fillId="0" borderId="0" xfId="0" applyFont="1" applyAlignment="1">
      <alignment vertical="center"/>
    </xf>
    <xf numFmtId="43" fontId="21" fillId="0" borderId="0" xfId="3" applyFont="1" applyAlignment="1">
      <alignment vertical="center"/>
    </xf>
    <xf numFmtId="0" fontId="15" fillId="0" borderId="0" xfId="0" applyFont="1" applyAlignment="1">
      <alignment vertical="center"/>
    </xf>
    <xf numFmtId="0" fontId="15" fillId="0" borderId="0" xfId="0" applyFont="1" applyAlignment="1">
      <alignment horizontal="left" vertical="center"/>
    </xf>
    <xf numFmtId="0" fontId="22" fillId="0" borderId="0" xfId="0" applyFont="1" applyAlignment="1">
      <alignment horizontal="center" vertical="center" wrapText="1"/>
    </xf>
    <xf numFmtId="0" fontId="22" fillId="0" borderId="0" xfId="0" applyFont="1" applyAlignment="1">
      <alignment horizontal="center" vertical="center"/>
    </xf>
    <xf numFmtId="0" fontId="21" fillId="0" borderId="0" xfId="0" applyFont="1" applyBorder="1" applyAlignment="1">
      <alignment vertical="center"/>
    </xf>
    <xf numFmtId="0" fontId="7" fillId="0" borderId="1" xfId="0" applyFont="1" applyBorder="1" applyAlignment="1">
      <alignment horizontal="center" vertical="center" wrapText="1"/>
    </xf>
    <xf numFmtId="4" fontId="7" fillId="0" borderId="1" xfId="0" applyNumberFormat="1" applyFont="1" applyBorder="1" applyAlignment="1">
      <alignment horizontal="center" vertical="center" wrapText="1"/>
    </xf>
    <xf numFmtId="0" fontId="15" fillId="0" borderId="1" xfId="0" applyFont="1" applyBorder="1" applyAlignment="1">
      <alignment horizontal="center" vertical="center"/>
    </xf>
    <xf numFmtId="49" fontId="15" fillId="0" borderId="1" xfId="0" applyNumberFormat="1" applyFont="1" applyBorder="1" applyAlignment="1">
      <alignment horizontal="center" vertical="center"/>
    </xf>
    <xf numFmtId="14" fontId="15" fillId="0" borderId="1" xfId="0" applyNumberFormat="1" applyFont="1" applyBorder="1" applyAlignment="1">
      <alignment vertical="center"/>
    </xf>
    <xf numFmtId="4" fontId="15" fillId="0" borderId="1" xfId="0" applyNumberFormat="1" applyFont="1" applyBorder="1" applyAlignment="1">
      <alignment vertical="center"/>
    </xf>
    <xf numFmtId="0" fontId="15" fillId="0" borderId="1" xfId="0" applyFont="1" applyBorder="1" applyAlignment="1">
      <alignment vertical="center" wrapText="1"/>
    </xf>
    <xf numFmtId="0" fontId="7" fillId="3" borderId="13" xfId="0" applyFont="1" applyFill="1" applyBorder="1" applyAlignment="1">
      <alignment horizontal="center" vertical="center"/>
    </xf>
    <xf numFmtId="0" fontId="7" fillId="3" borderId="20" xfId="0" applyFont="1" applyFill="1" applyBorder="1" applyAlignment="1">
      <alignment horizontal="center" vertical="center"/>
    </xf>
    <xf numFmtId="0" fontId="7" fillId="3" borderId="21" xfId="0" applyFont="1" applyFill="1" applyBorder="1" applyAlignment="1">
      <alignment horizontal="center" vertical="center"/>
    </xf>
    <xf numFmtId="4" fontId="7" fillId="3" borderId="1" xfId="0" applyNumberFormat="1" applyFont="1" applyFill="1" applyBorder="1" applyAlignment="1">
      <alignment vertical="center"/>
    </xf>
    <xf numFmtId="0" fontId="15" fillId="0" borderId="0" xfId="0" applyFont="1" applyBorder="1" applyAlignment="1">
      <alignment horizontal="center" vertical="center"/>
    </xf>
    <xf numFmtId="49" fontId="15" fillId="0" borderId="0" xfId="0" applyNumberFormat="1" applyFont="1" applyBorder="1" applyAlignment="1">
      <alignment horizontal="center" vertical="center"/>
    </xf>
    <xf numFmtId="14" fontId="15" fillId="0" borderId="0" xfId="0" applyNumberFormat="1" applyFont="1" applyBorder="1" applyAlignment="1">
      <alignment vertical="center"/>
    </xf>
    <xf numFmtId="4" fontId="15" fillId="0" borderId="0" xfId="0" applyNumberFormat="1" applyFont="1" applyBorder="1" applyAlignment="1">
      <alignment vertical="center"/>
    </xf>
    <xf numFmtId="0" fontId="15" fillId="0" borderId="0" xfId="0" applyFont="1" applyBorder="1" applyAlignment="1">
      <alignment vertical="center" wrapText="1"/>
    </xf>
    <xf numFmtId="0" fontId="21" fillId="0" borderId="0" xfId="0" applyFont="1" applyBorder="1" applyAlignment="1">
      <alignment horizontal="left" vertical="center" wrapText="1"/>
    </xf>
    <xf numFmtId="4" fontId="7" fillId="0" borderId="0" xfId="0" applyNumberFormat="1" applyFont="1" applyBorder="1" applyAlignment="1">
      <alignment vertical="center" wrapText="1"/>
    </xf>
    <xf numFmtId="0" fontId="21" fillId="0" borderId="0" xfId="0" applyFont="1" applyBorder="1" applyAlignment="1">
      <alignment vertical="center" wrapText="1"/>
    </xf>
    <xf numFmtId="49" fontId="21" fillId="0" borderId="0" xfId="0" applyNumberFormat="1" applyFont="1" applyBorder="1" applyAlignment="1">
      <alignment horizontal="center" vertical="center" wrapText="1"/>
    </xf>
    <xf numFmtId="43" fontId="21" fillId="0" borderId="0" xfId="3" applyFont="1" applyBorder="1" applyAlignment="1">
      <alignment vertical="center" wrapText="1"/>
    </xf>
    <xf numFmtId="0" fontId="21" fillId="0" borderId="0" xfId="0" applyFont="1"/>
    <xf numFmtId="0" fontId="23" fillId="0" borderId="0" xfId="0" applyFont="1" applyBorder="1" applyAlignment="1">
      <alignment horizontal="left" vertical="center" wrapText="1"/>
    </xf>
    <xf numFmtId="4" fontId="7" fillId="0" borderId="0" xfId="0" quotePrefix="1" applyNumberFormat="1" applyFont="1" applyBorder="1" applyAlignment="1">
      <alignment vertical="center" wrapText="1"/>
    </xf>
    <xf numFmtId="4" fontId="1" fillId="0" borderId="0" xfId="0" applyNumberFormat="1" applyFont="1" applyBorder="1" applyAlignment="1">
      <alignment vertical="center" wrapText="1"/>
    </xf>
  </cellXfs>
  <cellStyles count="4">
    <cellStyle name="Comma" xfId="3" builtinId="3"/>
    <cellStyle name="Normal" xfId="0" builtinId="0"/>
    <cellStyle name="Normal 3 2" xfId="1"/>
    <cellStyle name="Normal 5"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5"/>
  <sheetViews>
    <sheetView topLeftCell="A160" workbookViewId="0">
      <selection activeCell="E196" sqref="E196"/>
    </sheetView>
  </sheetViews>
  <sheetFormatPr defaultRowHeight="15"/>
  <cols>
    <col min="1" max="1" width="11.140625" style="164" customWidth="1"/>
    <col min="2" max="2" width="7.7109375" style="164" customWidth="1"/>
    <col min="3" max="3" width="11.7109375" style="164" customWidth="1"/>
    <col min="4" max="4" width="17" style="170" customWidth="1"/>
    <col min="5" max="5" width="84.28515625" style="164" customWidth="1"/>
    <col min="6" max="16384" width="9.140625" style="164"/>
  </cols>
  <sheetData>
    <row r="1" spans="1:5" ht="16.5">
      <c r="A1" s="4" t="s">
        <v>0</v>
      </c>
      <c r="B1" s="4"/>
      <c r="C1" s="4"/>
      <c r="D1" s="5"/>
      <c r="E1" s="17"/>
    </row>
    <row r="2" spans="1:5" ht="16.5">
      <c r="A2" s="8" t="s">
        <v>31</v>
      </c>
      <c r="B2" s="8"/>
      <c r="C2" s="8"/>
      <c r="D2" s="18"/>
      <c r="E2" s="19"/>
    </row>
    <row r="3" spans="1:5" ht="16.5">
      <c r="A3" s="8" t="s">
        <v>32</v>
      </c>
      <c r="B3" s="8"/>
      <c r="C3" s="8"/>
      <c r="D3" s="18"/>
      <c r="E3" s="19"/>
    </row>
    <row r="4" spans="1:5" ht="16.5">
      <c r="A4" s="196" t="s">
        <v>327</v>
      </c>
      <c r="B4" s="196"/>
      <c r="C4" s="196"/>
      <c r="D4" s="196"/>
      <c r="E4" s="196"/>
    </row>
    <row r="5" spans="1:5" ht="16.5">
      <c r="A5" s="4"/>
      <c r="B5" s="4"/>
      <c r="C5" s="4"/>
      <c r="D5" s="5"/>
      <c r="E5" s="6"/>
    </row>
    <row r="6" spans="1:5" ht="49.5">
      <c r="A6" s="80" t="s">
        <v>107</v>
      </c>
      <c r="B6" s="80" t="s">
        <v>2</v>
      </c>
      <c r="C6" s="80" t="s">
        <v>3</v>
      </c>
      <c r="D6" s="99" t="s">
        <v>4</v>
      </c>
      <c r="E6" s="80" t="s">
        <v>5</v>
      </c>
    </row>
    <row r="7" spans="1:5" ht="16.5">
      <c r="A7" s="7" t="s">
        <v>44</v>
      </c>
      <c r="B7" s="12">
        <v>1804</v>
      </c>
      <c r="C7" s="100">
        <v>43290</v>
      </c>
      <c r="D7" s="96">
        <v>1772208</v>
      </c>
      <c r="E7" s="94" t="s">
        <v>45</v>
      </c>
    </row>
    <row r="8" spans="1:5" ht="16.5">
      <c r="A8" s="7" t="s">
        <v>44</v>
      </c>
      <c r="B8" s="12">
        <v>1808</v>
      </c>
      <c r="C8" s="100">
        <v>43290</v>
      </c>
      <c r="D8" s="96">
        <v>54091</v>
      </c>
      <c r="E8" s="94" t="s">
        <v>45</v>
      </c>
    </row>
    <row r="9" spans="1:5" ht="16.5">
      <c r="A9" s="7" t="s">
        <v>44</v>
      </c>
      <c r="B9" s="12">
        <v>1816</v>
      </c>
      <c r="C9" s="100">
        <v>43290</v>
      </c>
      <c r="D9" s="96">
        <v>4187</v>
      </c>
      <c r="E9" s="94" t="s">
        <v>45</v>
      </c>
    </row>
    <row r="10" spans="1:5" ht="16.5">
      <c r="A10" s="7" t="s">
        <v>44</v>
      </c>
      <c r="B10" s="12">
        <v>1822</v>
      </c>
      <c r="C10" s="100">
        <v>43290</v>
      </c>
      <c r="D10" s="96">
        <v>68450</v>
      </c>
      <c r="E10" s="94" t="s">
        <v>45</v>
      </c>
    </row>
    <row r="11" spans="1:5" ht="16.5">
      <c r="A11" s="7" t="s">
        <v>44</v>
      </c>
      <c r="B11" s="12">
        <v>1824</v>
      </c>
      <c r="C11" s="100">
        <v>43290</v>
      </c>
      <c r="D11" s="96">
        <v>38755</v>
      </c>
      <c r="E11" s="94" t="s">
        <v>45</v>
      </c>
    </row>
    <row r="12" spans="1:5" ht="16.5">
      <c r="A12" s="7" t="s">
        <v>44</v>
      </c>
      <c r="B12" s="12">
        <v>1887</v>
      </c>
      <c r="C12" s="100">
        <v>43290</v>
      </c>
      <c r="D12" s="96">
        <v>405.01</v>
      </c>
      <c r="E12" s="94" t="s">
        <v>49</v>
      </c>
    </row>
    <row r="13" spans="1:5" ht="16.5">
      <c r="A13" s="7" t="s">
        <v>44</v>
      </c>
      <c r="B13" s="12">
        <v>1821</v>
      </c>
      <c r="C13" s="100">
        <v>43290</v>
      </c>
      <c r="D13" s="96">
        <v>18242</v>
      </c>
      <c r="E13" s="94" t="s">
        <v>49</v>
      </c>
    </row>
    <row r="14" spans="1:5" ht="16.5">
      <c r="A14" s="7" t="s">
        <v>44</v>
      </c>
      <c r="B14" s="12">
        <v>1845</v>
      </c>
      <c r="C14" s="100">
        <v>43290</v>
      </c>
      <c r="D14" s="96">
        <v>89234</v>
      </c>
      <c r="E14" s="94" t="s">
        <v>45</v>
      </c>
    </row>
    <row r="15" spans="1:5" ht="16.5">
      <c r="A15" s="7" t="s">
        <v>44</v>
      </c>
      <c r="B15" s="12">
        <v>1852</v>
      </c>
      <c r="C15" s="100">
        <v>43290</v>
      </c>
      <c r="D15" s="96">
        <v>1887</v>
      </c>
      <c r="E15" s="94" t="s">
        <v>45</v>
      </c>
    </row>
    <row r="16" spans="1:5" ht="16.5">
      <c r="A16" s="7" t="s">
        <v>44</v>
      </c>
      <c r="B16" s="12">
        <v>1855</v>
      </c>
      <c r="C16" s="100">
        <v>43290</v>
      </c>
      <c r="D16" s="96">
        <v>33470</v>
      </c>
      <c r="E16" s="94" t="s">
        <v>45</v>
      </c>
    </row>
    <row r="17" spans="1:5" ht="16.5">
      <c r="A17" s="7" t="s">
        <v>44</v>
      </c>
      <c r="B17" s="12">
        <v>1861</v>
      </c>
      <c r="C17" s="100">
        <v>43290</v>
      </c>
      <c r="D17" s="96">
        <v>8892</v>
      </c>
      <c r="E17" s="94" t="s">
        <v>45</v>
      </c>
    </row>
    <row r="18" spans="1:5" ht="16.5">
      <c r="A18" s="7" t="s">
        <v>44</v>
      </c>
      <c r="B18" s="12">
        <v>1862</v>
      </c>
      <c r="C18" s="100">
        <v>43290</v>
      </c>
      <c r="D18" s="96">
        <v>4626</v>
      </c>
      <c r="E18" s="94" t="s">
        <v>45</v>
      </c>
    </row>
    <row r="19" spans="1:5" ht="16.5">
      <c r="A19" s="7" t="s">
        <v>44</v>
      </c>
      <c r="B19" s="12">
        <v>1865</v>
      </c>
      <c r="C19" s="100">
        <v>43290</v>
      </c>
      <c r="D19" s="96">
        <v>11102</v>
      </c>
      <c r="E19" s="94" t="s">
        <v>45</v>
      </c>
    </row>
    <row r="20" spans="1:5" ht="33">
      <c r="A20" s="7" t="s">
        <v>44</v>
      </c>
      <c r="B20" s="12">
        <v>1831</v>
      </c>
      <c r="C20" s="100">
        <v>43290</v>
      </c>
      <c r="D20" s="96">
        <v>792758</v>
      </c>
      <c r="E20" s="94" t="s">
        <v>46</v>
      </c>
    </row>
    <row r="21" spans="1:5" ht="33">
      <c r="A21" s="7" t="s">
        <v>44</v>
      </c>
      <c r="B21" s="12">
        <v>1831</v>
      </c>
      <c r="C21" s="100">
        <v>43290</v>
      </c>
      <c r="D21" s="96">
        <v>316875</v>
      </c>
      <c r="E21" s="94" t="s">
        <v>46</v>
      </c>
    </row>
    <row r="22" spans="1:5" ht="33">
      <c r="A22" s="7" t="s">
        <v>44</v>
      </c>
      <c r="B22" s="12">
        <v>1831</v>
      </c>
      <c r="C22" s="100">
        <v>43290</v>
      </c>
      <c r="D22" s="96">
        <v>206486</v>
      </c>
      <c r="E22" s="94" t="s">
        <v>46</v>
      </c>
    </row>
    <row r="23" spans="1:5" ht="16.5">
      <c r="A23" s="7" t="s">
        <v>44</v>
      </c>
      <c r="B23" s="12">
        <v>1802</v>
      </c>
      <c r="C23" s="100">
        <v>43290</v>
      </c>
      <c r="D23" s="96">
        <v>2055</v>
      </c>
      <c r="E23" s="94" t="s">
        <v>47</v>
      </c>
    </row>
    <row r="24" spans="1:5" ht="16.5">
      <c r="A24" s="7" t="s">
        <v>44</v>
      </c>
      <c r="B24" s="12">
        <v>1803</v>
      </c>
      <c r="C24" s="100">
        <v>43290</v>
      </c>
      <c r="D24" s="96">
        <v>33</v>
      </c>
      <c r="E24" s="94" t="s">
        <v>47</v>
      </c>
    </row>
    <row r="25" spans="1:5" ht="16.5">
      <c r="A25" s="7" t="s">
        <v>44</v>
      </c>
      <c r="B25" s="12">
        <v>1807</v>
      </c>
      <c r="C25" s="100">
        <v>43290</v>
      </c>
      <c r="D25" s="96">
        <v>6378</v>
      </c>
      <c r="E25" s="94" t="s">
        <v>47</v>
      </c>
    </row>
    <row r="26" spans="1:5" ht="16.5">
      <c r="A26" s="7" t="s">
        <v>44</v>
      </c>
      <c r="B26" s="12">
        <v>1</v>
      </c>
      <c r="C26" s="100">
        <v>43291</v>
      </c>
      <c r="D26" s="96">
        <v>1481</v>
      </c>
      <c r="E26" s="94" t="s">
        <v>45</v>
      </c>
    </row>
    <row r="27" spans="1:5" ht="16.5">
      <c r="A27" s="7" t="s">
        <v>44</v>
      </c>
      <c r="B27" s="12">
        <v>2</v>
      </c>
      <c r="C27" s="100">
        <v>43291</v>
      </c>
      <c r="D27" s="96">
        <v>5429</v>
      </c>
      <c r="E27" s="94" t="s">
        <v>45</v>
      </c>
    </row>
    <row r="28" spans="1:5" ht="16.5">
      <c r="A28" s="7" t="s">
        <v>44</v>
      </c>
      <c r="B28" s="12">
        <v>3</v>
      </c>
      <c r="C28" s="100">
        <v>43291</v>
      </c>
      <c r="D28" s="96">
        <v>1873</v>
      </c>
      <c r="E28" s="94" t="s">
        <v>45</v>
      </c>
    </row>
    <row r="29" spans="1:5" ht="16.5">
      <c r="A29" s="7" t="s">
        <v>44</v>
      </c>
      <c r="B29" s="12">
        <v>4</v>
      </c>
      <c r="C29" s="100">
        <v>43291</v>
      </c>
      <c r="D29" s="96">
        <v>1873</v>
      </c>
      <c r="E29" s="94" t="s">
        <v>45</v>
      </c>
    </row>
    <row r="30" spans="1:5" ht="16.5">
      <c r="A30" s="7" t="s">
        <v>44</v>
      </c>
      <c r="B30" s="12">
        <v>5</v>
      </c>
      <c r="C30" s="100">
        <v>43291</v>
      </c>
      <c r="D30" s="96">
        <v>1873</v>
      </c>
      <c r="E30" s="94" t="s">
        <v>45</v>
      </c>
    </row>
    <row r="31" spans="1:5" ht="16.5">
      <c r="A31" s="7" t="s">
        <v>44</v>
      </c>
      <c r="B31" s="12">
        <v>6</v>
      </c>
      <c r="C31" s="100">
        <v>43291</v>
      </c>
      <c r="D31" s="96">
        <v>4458</v>
      </c>
      <c r="E31" s="94" t="s">
        <v>45</v>
      </c>
    </row>
    <row r="32" spans="1:5" ht="15.75" customHeight="1">
      <c r="A32" s="7" t="s">
        <v>44</v>
      </c>
      <c r="B32" s="12">
        <v>1955</v>
      </c>
      <c r="C32" s="100">
        <v>43294</v>
      </c>
      <c r="D32" s="96">
        <v>500</v>
      </c>
      <c r="E32" s="94" t="s">
        <v>49</v>
      </c>
    </row>
    <row r="33" spans="1:5" ht="16.5">
      <c r="A33" s="7" t="s">
        <v>44</v>
      </c>
      <c r="B33" s="12">
        <v>1707</v>
      </c>
      <c r="C33" s="100">
        <v>43298</v>
      </c>
      <c r="D33" s="96">
        <v>3694</v>
      </c>
      <c r="E33" s="94" t="s">
        <v>48</v>
      </c>
    </row>
    <row r="34" spans="1:5" ht="16.5">
      <c r="A34" s="7" t="s">
        <v>44</v>
      </c>
      <c r="B34" s="12">
        <v>1987</v>
      </c>
      <c r="C34" s="100">
        <v>43300</v>
      </c>
      <c r="D34" s="96">
        <v>789</v>
      </c>
      <c r="E34" s="94" t="s">
        <v>48</v>
      </c>
    </row>
    <row r="35" spans="1:5" ht="16.5">
      <c r="A35" s="7" t="s">
        <v>44</v>
      </c>
      <c r="B35" s="12">
        <v>1987</v>
      </c>
      <c r="C35" s="100">
        <v>43300</v>
      </c>
      <c r="D35" s="96">
        <v>452</v>
      </c>
      <c r="E35" s="94" t="s">
        <v>48</v>
      </c>
    </row>
    <row r="36" spans="1:5" ht="16.5">
      <c r="A36" s="7" t="s">
        <v>44</v>
      </c>
      <c r="B36" s="12">
        <v>2033</v>
      </c>
      <c r="C36" s="100">
        <v>43306</v>
      </c>
      <c r="D36" s="96">
        <v>3694</v>
      </c>
      <c r="E36" s="94" t="s">
        <v>48</v>
      </c>
    </row>
    <row r="37" spans="1:5" ht="16.5">
      <c r="A37" s="7" t="s">
        <v>44</v>
      </c>
      <c r="B37" s="12">
        <v>2034</v>
      </c>
      <c r="C37" s="100">
        <v>43306</v>
      </c>
      <c r="D37" s="96">
        <v>1348</v>
      </c>
      <c r="E37" s="94" t="s">
        <v>48</v>
      </c>
    </row>
    <row r="38" spans="1:5" ht="16.5">
      <c r="A38" s="7" t="s">
        <v>44</v>
      </c>
      <c r="B38" s="12">
        <v>2034</v>
      </c>
      <c r="C38" s="100">
        <v>43306</v>
      </c>
      <c r="D38" s="96">
        <v>5975</v>
      </c>
      <c r="E38" s="94" t="s">
        <v>48</v>
      </c>
    </row>
    <row r="39" spans="1:5" ht="16.5">
      <c r="A39" s="7" t="s">
        <v>44</v>
      </c>
      <c r="B39" s="12">
        <v>2034</v>
      </c>
      <c r="C39" s="100">
        <v>43306</v>
      </c>
      <c r="D39" s="96">
        <v>9218</v>
      </c>
      <c r="E39" s="94" t="s">
        <v>48</v>
      </c>
    </row>
    <row r="40" spans="1:5" ht="16.5">
      <c r="A40" s="7" t="s">
        <v>44</v>
      </c>
      <c r="B40" s="171">
        <v>2102</v>
      </c>
      <c r="C40" s="172">
        <v>43311</v>
      </c>
      <c r="D40" s="96">
        <v>8000</v>
      </c>
      <c r="E40" s="94" t="s">
        <v>48</v>
      </c>
    </row>
    <row r="41" spans="1:5" ht="16.5">
      <c r="A41" s="95" t="s">
        <v>50</v>
      </c>
      <c r="B41" s="95"/>
      <c r="C41" s="95"/>
      <c r="D41" s="27">
        <f>SUM(D7:D40)</f>
        <v>3480791.01</v>
      </c>
      <c r="E41" s="16"/>
    </row>
    <row r="42" spans="1:5" ht="16.5">
      <c r="A42" s="7" t="s">
        <v>51</v>
      </c>
      <c r="B42" s="20">
        <v>1806</v>
      </c>
      <c r="C42" s="29">
        <v>43290</v>
      </c>
      <c r="D42" s="37">
        <v>143826</v>
      </c>
      <c r="E42" s="94" t="s">
        <v>45</v>
      </c>
    </row>
    <row r="43" spans="1:5" ht="16.5">
      <c r="A43" s="7" t="s">
        <v>51</v>
      </c>
      <c r="B43" s="20">
        <v>1810</v>
      </c>
      <c r="C43" s="29">
        <v>43290</v>
      </c>
      <c r="D43" s="37">
        <v>10723</v>
      </c>
      <c r="E43" s="94" t="s">
        <v>45</v>
      </c>
    </row>
    <row r="44" spans="1:5" ht="16.5">
      <c r="A44" s="7" t="s">
        <v>51</v>
      </c>
      <c r="B44" s="20">
        <v>1823</v>
      </c>
      <c r="C44" s="29">
        <v>43290</v>
      </c>
      <c r="D44" s="37">
        <v>7319</v>
      </c>
      <c r="E44" s="94" t="s">
        <v>45</v>
      </c>
    </row>
    <row r="45" spans="1:5" ht="16.5">
      <c r="A45" s="7" t="s">
        <v>51</v>
      </c>
      <c r="B45" s="20">
        <v>1827</v>
      </c>
      <c r="C45" s="29">
        <v>43290</v>
      </c>
      <c r="D45" s="37">
        <v>12710</v>
      </c>
      <c r="E45" s="94" t="s">
        <v>45</v>
      </c>
    </row>
    <row r="46" spans="1:5" ht="16.5">
      <c r="A46" s="7" t="s">
        <v>51</v>
      </c>
      <c r="B46" s="20">
        <v>1846</v>
      </c>
      <c r="C46" s="29">
        <v>43290</v>
      </c>
      <c r="D46" s="37">
        <v>16294</v>
      </c>
      <c r="E46" s="94" t="s">
        <v>45</v>
      </c>
    </row>
    <row r="47" spans="1:5" ht="16.5">
      <c r="A47" s="7" t="s">
        <v>51</v>
      </c>
      <c r="B47" s="20">
        <v>1853</v>
      </c>
      <c r="C47" s="29">
        <v>43290</v>
      </c>
      <c r="D47" s="37">
        <v>226</v>
      </c>
      <c r="E47" s="94" t="s">
        <v>45</v>
      </c>
    </row>
    <row r="48" spans="1:5" ht="16.5">
      <c r="A48" s="7" t="s">
        <v>51</v>
      </c>
      <c r="B48" s="20">
        <v>1854</v>
      </c>
      <c r="C48" s="29">
        <v>43290</v>
      </c>
      <c r="D48" s="37">
        <v>497</v>
      </c>
      <c r="E48" s="94" t="s">
        <v>45</v>
      </c>
    </row>
    <row r="49" spans="1:5" ht="16.5">
      <c r="A49" s="7" t="s">
        <v>51</v>
      </c>
      <c r="B49" s="20">
        <v>1856</v>
      </c>
      <c r="C49" s="29">
        <v>43290</v>
      </c>
      <c r="D49" s="37">
        <v>6111</v>
      </c>
      <c r="E49" s="94" t="s">
        <v>45</v>
      </c>
    </row>
    <row r="50" spans="1:5" ht="16.5">
      <c r="A50" s="7" t="s">
        <v>51</v>
      </c>
      <c r="B50" s="20">
        <v>1863</v>
      </c>
      <c r="C50" s="29">
        <v>43290</v>
      </c>
      <c r="D50" s="37">
        <v>556</v>
      </c>
      <c r="E50" s="94" t="s">
        <v>45</v>
      </c>
    </row>
    <row r="51" spans="1:5" ht="16.5">
      <c r="A51" s="7" t="s">
        <v>51</v>
      </c>
      <c r="B51" s="20">
        <v>1867</v>
      </c>
      <c r="C51" s="29">
        <v>43290</v>
      </c>
      <c r="D51" s="37">
        <v>2537</v>
      </c>
      <c r="E51" s="94" t="s">
        <v>45</v>
      </c>
    </row>
    <row r="52" spans="1:5" ht="16.5">
      <c r="A52" s="7" t="s">
        <v>51</v>
      </c>
      <c r="B52" s="20">
        <v>1830</v>
      </c>
      <c r="C52" s="29">
        <v>43290</v>
      </c>
      <c r="D52" s="37">
        <v>144755</v>
      </c>
      <c r="E52" s="94" t="s">
        <v>52</v>
      </c>
    </row>
    <row r="53" spans="1:5" ht="16.5">
      <c r="A53" s="7" t="s">
        <v>51</v>
      </c>
      <c r="B53" s="20">
        <v>1830</v>
      </c>
      <c r="C53" s="29">
        <v>43290</v>
      </c>
      <c r="D53" s="37">
        <v>57860</v>
      </c>
      <c r="E53" s="94" t="s">
        <v>52</v>
      </c>
    </row>
    <row r="54" spans="1:5" ht="16.5">
      <c r="A54" s="7" t="s">
        <v>51</v>
      </c>
      <c r="B54" s="20">
        <v>1830</v>
      </c>
      <c r="C54" s="29">
        <v>43290</v>
      </c>
      <c r="D54" s="37">
        <v>37704</v>
      </c>
      <c r="E54" s="94" t="s">
        <v>52</v>
      </c>
    </row>
    <row r="55" spans="1:5" ht="16.5">
      <c r="A55" s="7" t="s">
        <v>51</v>
      </c>
      <c r="B55" s="20">
        <v>1</v>
      </c>
      <c r="C55" s="29">
        <v>43291</v>
      </c>
      <c r="D55" s="37">
        <v>165</v>
      </c>
      <c r="E55" s="94" t="s">
        <v>45</v>
      </c>
    </row>
    <row r="56" spans="1:5" ht="16.5">
      <c r="A56" s="7" t="s">
        <v>51</v>
      </c>
      <c r="B56" s="20">
        <v>2</v>
      </c>
      <c r="C56" s="29">
        <v>43291</v>
      </c>
      <c r="D56" s="37">
        <v>381</v>
      </c>
      <c r="E56" s="94" t="s">
        <v>45</v>
      </c>
    </row>
    <row r="57" spans="1:5" ht="16.5">
      <c r="A57" s="7" t="s">
        <v>51</v>
      </c>
      <c r="B57" s="20">
        <v>3</v>
      </c>
      <c r="C57" s="29">
        <v>43291</v>
      </c>
      <c r="D57" s="37">
        <v>224</v>
      </c>
      <c r="E57" s="94" t="s">
        <v>45</v>
      </c>
    </row>
    <row r="58" spans="1:5" ht="16.5">
      <c r="A58" s="7" t="s">
        <v>51</v>
      </c>
      <c r="B58" s="20">
        <v>4</v>
      </c>
      <c r="C58" s="29">
        <v>43291</v>
      </c>
      <c r="D58" s="37">
        <v>224</v>
      </c>
      <c r="E58" s="94" t="s">
        <v>45</v>
      </c>
    </row>
    <row r="59" spans="1:5" ht="16.5">
      <c r="A59" s="7" t="s">
        <v>51</v>
      </c>
      <c r="B59" s="20">
        <v>5</v>
      </c>
      <c r="C59" s="29">
        <v>43291</v>
      </c>
      <c r="D59" s="37">
        <v>224</v>
      </c>
      <c r="E59" s="94" t="s">
        <v>45</v>
      </c>
    </row>
    <row r="60" spans="1:5" ht="16.5">
      <c r="A60" s="7" t="s">
        <v>51</v>
      </c>
      <c r="B60" s="20">
        <v>6</v>
      </c>
      <c r="C60" s="29">
        <v>43291</v>
      </c>
      <c r="D60" s="37">
        <v>558</v>
      </c>
      <c r="E60" s="94" t="s">
        <v>45</v>
      </c>
    </row>
    <row r="61" spans="1:5" ht="16.5">
      <c r="A61" s="95" t="s">
        <v>53</v>
      </c>
      <c r="B61" s="95"/>
      <c r="C61" s="95"/>
      <c r="D61" s="27">
        <f>SUM(D42:D60)</f>
        <v>442894</v>
      </c>
      <c r="E61" s="16"/>
    </row>
    <row r="62" spans="1:5" ht="16.5">
      <c r="A62" s="7" t="s">
        <v>54</v>
      </c>
      <c r="B62" s="20">
        <v>1809</v>
      </c>
      <c r="C62" s="29">
        <v>43290</v>
      </c>
      <c r="D62" s="37">
        <v>8855</v>
      </c>
      <c r="E62" s="94" t="s">
        <v>45</v>
      </c>
    </row>
    <row r="63" spans="1:5" ht="16.5">
      <c r="A63" s="7" t="s">
        <v>54</v>
      </c>
      <c r="B63" s="20">
        <v>1815</v>
      </c>
      <c r="C63" s="29">
        <v>43290</v>
      </c>
      <c r="D63" s="37">
        <v>174558</v>
      </c>
      <c r="E63" s="94" t="s">
        <v>45</v>
      </c>
    </row>
    <row r="64" spans="1:5" ht="16.5">
      <c r="A64" s="7" t="s">
        <v>54</v>
      </c>
      <c r="B64" s="20">
        <v>1825</v>
      </c>
      <c r="C64" s="29">
        <v>43290</v>
      </c>
      <c r="D64" s="37">
        <v>12973</v>
      </c>
      <c r="E64" s="94" t="s">
        <v>45</v>
      </c>
    </row>
    <row r="65" spans="1:5" ht="16.5">
      <c r="A65" s="7" t="s">
        <v>54</v>
      </c>
      <c r="B65" s="20">
        <v>1847</v>
      </c>
      <c r="C65" s="29">
        <v>43290</v>
      </c>
      <c r="D65" s="37">
        <v>19713</v>
      </c>
      <c r="E65" s="94" t="s">
        <v>45</v>
      </c>
    </row>
    <row r="66" spans="1:5" ht="16.5">
      <c r="A66" s="7" t="s">
        <v>54</v>
      </c>
      <c r="B66" s="20">
        <v>1857</v>
      </c>
      <c r="C66" s="29">
        <v>43290</v>
      </c>
      <c r="D66" s="37">
        <v>7394</v>
      </c>
      <c r="E66" s="94" t="s">
        <v>45</v>
      </c>
    </row>
    <row r="67" spans="1:5" ht="16.5">
      <c r="A67" s="7" t="s">
        <v>54</v>
      </c>
      <c r="B67" s="20">
        <v>1866</v>
      </c>
      <c r="C67" s="29">
        <v>43290</v>
      </c>
      <c r="D67" s="37">
        <v>3277</v>
      </c>
      <c r="E67" s="94" t="s">
        <v>45</v>
      </c>
    </row>
    <row r="68" spans="1:5" ht="16.5">
      <c r="A68" s="7" t="s">
        <v>54</v>
      </c>
      <c r="B68" s="20">
        <v>1828</v>
      </c>
      <c r="C68" s="29">
        <v>43290</v>
      </c>
      <c r="D68" s="37">
        <v>15378</v>
      </c>
      <c r="E68" s="94" t="s">
        <v>45</v>
      </c>
    </row>
    <row r="69" spans="1:5" ht="16.5">
      <c r="A69" s="7" t="s">
        <v>54</v>
      </c>
      <c r="B69" s="20">
        <v>1829</v>
      </c>
      <c r="C69" s="29">
        <v>43290</v>
      </c>
      <c r="D69" s="37">
        <v>175130</v>
      </c>
      <c r="E69" s="94" t="s">
        <v>52</v>
      </c>
    </row>
    <row r="70" spans="1:5" ht="16.5">
      <c r="A70" s="7" t="s">
        <v>54</v>
      </c>
      <c r="B70" s="20">
        <v>1829</v>
      </c>
      <c r="C70" s="29">
        <v>43290</v>
      </c>
      <c r="D70" s="37">
        <v>70001</v>
      </c>
      <c r="E70" s="94" t="s">
        <v>52</v>
      </c>
    </row>
    <row r="71" spans="1:5" ht="16.5">
      <c r="A71" s="7" t="s">
        <v>54</v>
      </c>
      <c r="B71" s="20">
        <v>1829</v>
      </c>
      <c r="C71" s="29">
        <v>43290</v>
      </c>
      <c r="D71" s="37">
        <v>45615</v>
      </c>
      <c r="E71" s="94" t="s">
        <v>52</v>
      </c>
    </row>
    <row r="72" spans="1:5" ht="16.5">
      <c r="A72" s="7" t="s">
        <v>54</v>
      </c>
      <c r="B72" s="20">
        <v>72</v>
      </c>
      <c r="C72" s="29">
        <v>43291</v>
      </c>
      <c r="D72" s="37">
        <v>0</v>
      </c>
      <c r="E72" s="94" t="s">
        <v>45</v>
      </c>
    </row>
    <row r="73" spans="1:5" ht="16.5">
      <c r="A73" s="7" t="s">
        <v>54</v>
      </c>
      <c r="B73" s="20">
        <v>1</v>
      </c>
      <c r="C73" s="29">
        <v>43291</v>
      </c>
      <c r="D73" s="37">
        <v>110</v>
      </c>
      <c r="E73" s="94" t="s">
        <v>45</v>
      </c>
    </row>
    <row r="74" spans="1:5" ht="16.5">
      <c r="A74" s="7" t="s">
        <v>54</v>
      </c>
      <c r="B74" s="20">
        <v>2</v>
      </c>
      <c r="C74" s="29">
        <v>43291</v>
      </c>
      <c r="D74" s="37">
        <v>254</v>
      </c>
      <c r="E74" s="94" t="s">
        <v>45</v>
      </c>
    </row>
    <row r="75" spans="1:5" ht="16.5">
      <c r="A75" s="95" t="s">
        <v>55</v>
      </c>
      <c r="B75" s="95"/>
      <c r="C75" s="95"/>
      <c r="D75" s="27">
        <f>SUM(D62:D74)</f>
        <v>533258</v>
      </c>
      <c r="E75" s="16"/>
    </row>
    <row r="76" spans="1:5" ht="16.5">
      <c r="A76" s="7" t="s">
        <v>56</v>
      </c>
      <c r="B76" s="20">
        <v>977</v>
      </c>
      <c r="C76" s="29">
        <v>43283</v>
      </c>
      <c r="D76" s="37">
        <v>-17</v>
      </c>
      <c r="E76" s="16" t="s">
        <v>328</v>
      </c>
    </row>
    <row r="77" spans="1:5" ht="16.5">
      <c r="A77" s="7" t="s">
        <v>56</v>
      </c>
      <c r="B77" s="20">
        <v>979</v>
      </c>
      <c r="C77" s="29">
        <v>43283</v>
      </c>
      <c r="D77" s="37">
        <v>-17</v>
      </c>
      <c r="E77" s="16" t="s">
        <v>328</v>
      </c>
    </row>
    <row r="78" spans="1:5" ht="16.5">
      <c r="A78" s="7" t="s">
        <v>56</v>
      </c>
      <c r="B78" s="12">
        <v>1791</v>
      </c>
      <c r="C78" s="100">
        <v>43283</v>
      </c>
      <c r="D78" s="96">
        <v>10000</v>
      </c>
      <c r="E78" s="16" t="s">
        <v>58</v>
      </c>
    </row>
    <row r="79" spans="1:5" ht="16.5">
      <c r="A79" s="7" t="s">
        <v>56</v>
      </c>
      <c r="B79" s="20">
        <v>987</v>
      </c>
      <c r="C79" s="29">
        <v>43284</v>
      </c>
      <c r="D79" s="37">
        <v>34</v>
      </c>
      <c r="E79" s="16" t="s">
        <v>57</v>
      </c>
    </row>
    <row r="80" spans="1:5" ht="16.5">
      <c r="A80" s="7" t="s">
        <v>56</v>
      </c>
      <c r="B80" s="12">
        <v>1792</v>
      </c>
      <c r="C80" s="100">
        <v>43284</v>
      </c>
      <c r="D80" s="96">
        <v>20000</v>
      </c>
      <c r="E80" s="16" t="s">
        <v>58</v>
      </c>
    </row>
    <row r="81" spans="1:5" ht="16.5">
      <c r="A81" s="7" t="s">
        <v>56</v>
      </c>
      <c r="B81" s="20">
        <v>993</v>
      </c>
      <c r="C81" s="29">
        <v>43286</v>
      </c>
      <c r="D81" s="37">
        <v>-17</v>
      </c>
      <c r="E81" s="16" t="s">
        <v>328</v>
      </c>
    </row>
    <row r="82" spans="1:5" ht="16.5">
      <c r="A82" s="7" t="s">
        <v>56</v>
      </c>
      <c r="B82" s="20">
        <v>994</v>
      </c>
      <c r="C82" s="29">
        <v>43286</v>
      </c>
      <c r="D82" s="37">
        <v>-17</v>
      </c>
      <c r="E82" s="16" t="s">
        <v>328</v>
      </c>
    </row>
    <row r="83" spans="1:5" ht="16.5">
      <c r="A83" s="7" t="s">
        <v>56</v>
      </c>
      <c r="B83" s="20">
        <v>995</v>
      </c>
      <c r="C83" s="29">
        <v>43286</v>
      </c>
      <c r="D83" s="37">
        <v>-17</v>
      </c>
      <c r="E83" s="16" t="s">
        <v>328</v>
      </c>
    </row>
    <row r="84" spans="1:5" ht="16.5">
      <c r="A84" s="7" t="s">
        <v>56</v>
      </c>
      <c r="B84" s="20">
        <v>996</v>
      </c>
      <c r="C84" s="29">
        <v>43286</v>
      </c>
      <c r="D84" s="37">
        <v>-17</v>
      </c>
      <c r="E84" s="16" t="s">
        <v>328</v>
      </c>
    </row>
    <row r="85" spans="1:5" ht="16.5">
      <c r="A85" s="7" t="s">
        <v>56</v>
      </c>
      <c r="B85" s="20">
        <v>1871</v>
      </c>
      <c r="C85" s="29">
        <v>43286</v>
      </c>
      <c r="D85" s="37">
        <v>85</v>
      </c>
      <c r="E85" s="16" t="s">
        <v>57</v>
      </c>
    </row>
    <row r="86" spans="1:5" ht="16.5">
      <c r="A86" s="7" t="s">
        <v>56</v>
      </c>
      <c r="B86" s="12">
        <v>1893</v>
      </c>
      <c r="C86" s="100">
        <v>43291</v>
      </c>
      <c r="D86" s="96">
        <v>15000</v>
      </c>
      <c r="E86" s="16" t="s">
        <v>58</v>
      </c>
    </row>
    <row r="87" spans="1:5" ht="16.5">
      <c r="A87" s="7" t="s">
        <v>56</v>
      </c>
      <c r="B87" s="12">
        <v>1951</v>
      </c>
      <c r="C87" s="100">
        <v>43293</v>
      </c>
      <c r="D87" s="96">
        <v>102</v>
      </c>
      <c r="E87" s="16" t="s">
        <v>57</v>
      </c>
    </row>
    <row r="88" spans="1:5" ht="38.25" customHeight="1">
      <c r="A88" s="7" t="s">
        <v>56</v>
      </c>
      <c r="B88" s="12">
        <v>1895</v>
      </c>
      <c r="C88" s="100">
        <v>43293</v>
      </c>
      <c r="D88" s="96">
        <v>7418.3</v>
      </c>
      <c r="E88" s="16" t="s">
        <v>329</v>
      </c>
    </row>
    <row r="89" spans="1:5" ht="16.5">
      <c r="A89" s="7" t="s">
        <v>56</v>
      </c>
      <c r="B89" s="12">
        <v>1077</v>
      </c>
      <c r="C89" s="100">
        <v>43304</v>
      </c>
      <c r="D89" s="96">
        <v>870.04</v>
      </c>
      <c r="E89" s="16" t="s">
        <v>57</v>
      </c>
    </row>
    <row r="90" spans="1:5" ht="16.5">
      <c r="A90" s="7" t="s">
        <v>56</v>
      </c>
      <c r="B90" s="12">
        <v>1079</v>
      </c>
      <c r="C90" s="100">
        <v>43304</v>
      </c>
      <c r="D90" s="96">
        <v>906.36</v>
      </c>
      <c r="E90" s="16" t="s">
        <v>57</v>
      </c>
    </row>
    <row r="91" spans="1:5" ht="16.5">
      <c r="A91" s="7" t="s">
        <v>56</v>
      </c>
      <c r="B91" s="12">
        <v>2016</v>
      </c>
      <c r="C91" s="100">
        <v>43305</v>
      </c>
      <c r="D91" s="96">
        <v>34</v>
      </c>
      <c r="E91" s="16" t="s">
        <v>57</v>
      </c>
    </row>
    <row r="92" spans="1:5" ht="16.5">
      <c r="A92" s="7" t="s">
        <v>56</v>
      </c>
      <c r="B92" s="12">
        <v>2008</v>
      </c>
      <c r="C92" s="100">
        <v>43305</v>
      </c>
      <c r="D92" s="96">
        <v>10000</v>
      </c>
      <c r="E92" s="16" t="s">
        <v>58</v>
      </c>
    </row>
    <row r="93" spans="1:5" ht="18.75" customHeight="1">
      <c r="A93" s="171" t="s">
        <v>56</v>
      </c>
      <c r="B93" s="171">
        <v>1098</v>
      </c>
      <c r="C93" s="172">
        <v>43312</v>
      </c>
      <c r="D93" s="173">
        <v>1414.56</v>
      </c>
      <c r="E93" s="131" t="s">
        <v>57</v>
      </c>
    </row>
    <row r="94" spans="1:5" ht="18.75" customHeight="1">
      <c r="A94" s="171" t="s">
        <v>56</v>
      </c>
      <c r="B94" s="171">
        <v>1100</v>
      </c>
      <c r="C94" s="172">
        <v>43312</v>
      </c>
      <c r="D94" s="173">
        <v>1343.34</v>
      </c>
      <c r="E94" s="131" t="s">
        <v>57</v>
      </c>
    </row>
    <row r="95" spans="1:5" ht="18.75" customHeight="1">
      <c r="A95" s="171" t="s">
        <v>56</v>
      </c>
      <c r="B95" s="171">
        <v>1102</v>
      </c>
      <c r="C95" s="172">
        <v>43312</v>
      </c>
      <c r="D95" s="173">
        <v>51</v>
      </c>
      <c r="E95" s="131" t="s">
        <v>57</v>
      </c>
    </row>
    <row r="96" spans="1:5" ht="16.5">
      <c r="A96" s="95" t="s">
        <v>59</v>
      </c>
      <c r="B96" s="95"/>
      <c r="C96" s="95"/>
      <c r="D96" s="27">
        <f>SUM(D76:D95)</f>
        <v>67156.600000000006</v>
      </c>
      <c r="E96" s="16"/>
    </row>
    <row r="97" spans="1:5" ht="16.5">
      <c r="A97" s="7" t="s">
        <v>60</v>
      </c>
      <c r="B97" s="20">
        <v>1873</v>
      </c>
      <c r="C97" s="29">
        <v>43287</v>
      </c>
      <c r="D97" s="37">
        <v>11815.8</v>
      </c>
      <c r="E97" s="16" t="s">
        <v>61</v>
      </c>
    </row>
    <row r="98" spans="1:5" ht="16.5">
      <c r="A98" s="7" t="s">
        <v>60</v>
      </c>
      <c r="B98" s="20">
        <v>1874</v>
      </c>
      <c r="C98" s="29">
        <v>43287</v>
      </c>
      <c r="D98" s="37">
        <v>13447.62</v>
      </c>
      <c r="E98" s="16" t="s">
        <v>61</v>
      </c>
    </row>
    <row r="99" spans="1:5" ht="16.5">
      <c r="A99" s="7" t="s">
        <v>60</v>
      </c>
      <c r="B99" s="20">
        <v>1875</v>
      </c>
      <c r="C99" s="29">
        <v>43287</v>
      </c>
      <c r="D99" s="37">
        <v>510</v>
      </c>
      <c r="E99" s="16" t="s">
        <v>61</v>
      </c>
    </row>
    <row r="100" spans="1:5" ht="16.5">
      <c r="A100" s="95" t="s">
        <v>62</v>
      </c>
      <c r="B100" s="95"/>
      <c r="C100" s="95"/>
      <c r="D100" s="27">
        <f>SUM(D97:D99)</f>
        <v>25773.42</v>
      </c>
      <c r="E100" s="16"/>
    </row>
    <row r="101" spans="1:5" ht="16.5">
      <c r="A101" s="7" t="s">
        <v>63</v>
      </c>
      <c r="B101" s="20">
        <v>1978</v>
      </c>
      <c r="C101" s="29">
        <v>43300</v>
      </c>
      <c r="D101" s="37">
        <v>1468.27</v>
      </c>
      <c r="E101" s="16" t="s">
        <v>64</v>
      </c>
    </row>
    <row r="102" spans="1:5" ht="16.5">
      <c r="A102" s="7" t="s">
        <v>63</v>
      </c>
      <c r="B102" s="20">
        <v>1979</v>
      </c>
      <c r="C102" s="29">
        <v>43300</v>
      </c>
      <c r="D102" s="37">
        <v>818.22</v>
      </c>
      <c r="E102" s="16" t="s">
        <v>64</v>
      </c>
    </row>
    <row r="103" spans="1:5" ht="16.5">
      <c r="A103" s="95" t="s">
        <v>65</v>
      </c>
      <c r="B103" s="95"/>
      <c r="C103" s="95"/>
      <c r="D103" s="27">
        <f>SUM(D101:D102)</f>
        <v>2286.4899999999998</v>
      </c>
      <c r="E103" s="41"/>
    </row>
    <row r="104" spans="1:5" ht="16.5">
      <c r="A104" s="28" t="s">
        <v>66</v>
      </c>
      <c r="B104" s="20">
        <v>1957</v>
      </c>
      <c r="C104" s="29">
        <v>43294</v>
      </c>
      <c r="D104" s="37">
        <v>8724.5</v>
      </c>
      <c r="E104" s="94" t="s">
        <v>67</v>
      </c>
    </row>
    <row r="105" spans="1:5" ht="16.5">
      <c r="A105" s="28" t="s">
        <v>66</v>
      </c>
      <c r="B105" s="20">
        <v>1958</v>
      </c>
      <c r="C105" s="29">
        <v>43294</v>
      </c>
      <c r="D105" s="37">
        <v>1467</v>
      </c>
      <c r="E105" s="94" t="s">
        <v>67</v>
      </c>
    </row>
    <row r="106" spans="1:5" ht="16.5">
      <c r="A106" s="28" t="s">
        <v>66</v>
      </c>
      <c r="B106" s="20">
        <v>1959</v>
      </c>
      <c r="C106" s="29">
        <v>43294</v>
      </c>
      <c r="D106" s="37">
        <v>1500</v>
      </c>
      <c r="E106" s="94" t="s">
        <v>67</v>
      </c>
    </row>
    <row r="107" spans="1:5" ht="16.5">
      <c r="A107" s="28" t="s">
        <v>66</v>
      </c>
      <c r="B107" s="20">
        <v>1035</v>
      </c>
      <c r="C107" s="29">
        <v>43298</v>
      </c>
      <c r="D107" s="37">
        <v>1907.88</v>
      </c>
      <c r="E107" s="94" t="s">
        <v>67</v>
      </c>
    </row>
    <row r="108" spans="1:5" ht="16.5">
      <c r="A108" s="28" t="s">
        <v>66</v>
      </c>
      <c r="B108" s="20">
        <v>1963</v>
      </c>
      <c r="C108" s="29">
        <v>43298</v>
      </c>
      <c r="D108" s="37">
        <v>1155.8699999999999</v>
      </c>
      <c r="E108" s="94" t="s">
        <v>67</v>
      </c>
    </row>
    <row r="109" spans="1:5" ht="16.5">
      <c r="A109" s="28" t="s">
        <v>66</v>
      </c>
      <c r="B109" s="20">
        <v>1964</v>
      </c>
      <c r="C109" s="29">
        <v>43298</v>
      </c>
      <c r="D109" s="37">
        <v>1774.31</v>
      </c>
      <c r="E109" s="94" t="s">
        <v>67</v>
      </c>
    </row>
    <row r="110" spans="1:5" ht="16.5">
      <c r="A110" s="28" t="s">
        <v>66</v>
      </c>
      <c r="B110" s="20">
        <v>1965</v>
      </c>
      <c r="C110" s="29">
        <v>43298</v>
      </c>
      <c r="D110" s="37">
        <v>2638.99</v>
      </c>
      <c r="E110" s="94" t="s">
        <v>67</v>
      </c>
    </row>
    <row r="111" spans="1:5" ht="16.5">
      <c r="A111" s="28" t="s">
        <v>66</v>
      </c>
      <c r="B111" s="20">
        <v>1966</v>
      </c>
      <c r="C111" s="29">
        <v>43298</v>
      </c>
      <c r="D111" s="37">
        <v>2323.41</v>
      </c>
      <c r="E111" s="94" t="s">
        <v>67</v>
      </c>
    </row>
    <row r="112" spans="1:5" ht="16.5">
      <c r="A112" s="28" t="s">
        <v>66</v>
      </c>
      <c r="B112" s="20">
        <v>1967</v>
      </c>
      <c r="C112" s="29">
        <v>43298</v>
      </c>
      <c r="D112" s="37">
        <v>2590.56</v>
      </c>
      <c r="E112" s="94" t="s">
        <v>67</v>
      </c>
    </row>
    <row r="113" spans="1:5" ht="16.5">
      <c r="A113" s="28" t="s">
        <v>66</v>
      </c>
      <c r="B113" s="20">
        <v>1968</v>
      </c>
      <c r="C113" s="29">
        <v>43298</v>
      </c>
      <c r="D113" s="37">
        <v>2049.89</v>
      </c>
      <c r="E113" s="94" t="s">
        <v>67</v>
      </c>
    </row>
    <row r="114" spans="1:5" ht="16.5">
      <c r="A114" s="28" t="s">
        <v>66</v>
      </c>
      <c r="B114" s="20">
        <v>1969</v>
      </c>
      <c r="C114" s="29">
        <v>43298</v>
      </c>
      <c r="D114" s="37">
        <v>2488.4</v>
      </c>
      <c r="E114" s="94" t="s">
        <v>67</v>
      </c>
    </row>
    <row r="115" spans="1:5" ht="16.5">
      <c r="A115" s="28" t="s">
        <v>66</v>
      </c>
      <c r="B115" s="20">
        <v>1970</v>
      </c>
      <c r="C115" s="29">
        <v>43298</v>
      </c>
      <c r="D115" s="37">
        <v>2424.8200000000002</v>
      </c>
      <c r="E115" s="94" t="s">
        <v>67</v>
      </c>
    </row>
    <row r="116" spans="1:5" ht="16.5">
      <c r="A116" s="28" t="s">
        <v>66</v>
      </c>
      <c r="B116" s="20">
        <v>1971</v>
      </c>
      <c r="C116" s="29">
        <v>43298</v>
      </c>
      <c r="D116" s="37">
        <v>2008.27</v>
      </c>
      <c r="E116" s="94" t="s">
        <v>67</v>
      </c>
    </row>
    <row r="117" spans="1:5" ht="16.5">
      <c r="A117" s="28" t="s">
        <v>66</v>
      </c>
      <c r="B117" s="20">
        <v>1972</v>
      </c>
      <c r="C117" s="29">
        <v>43298</v>
      </c>
      <c r="D117" s="37">
        <v>2201.59</v>
      </c>
      <c r="E117" s="94" t="s">
        <v>67</v>
      </c>
    </row>
    <row r="118" spans="1:5" ht="16.5">
      <c r="A118" s="28" t="s">
        <v>66</v>
      </c>
      <c r="B118" s="20">
        <v>1973</v>
      </c>
      <c r="C118" s="29">
        <v>43298</v>
      </c>
      <c r="D118" s="37">
        <v>2471</v>
      </c>
      <c r="E118" s="94" t="s">
        <v>67</v>
      </c>
    </row>
    <row r="119" spans="1:5" ht="16.5">
      <c r="A119" s="28" t="s">
        <v>66</v>
      </c>
      <c r="B119" s="20">
        <v>1974</v>
      </c>
      <c r="C119" s="29">
        <v>43298</v>
      </c>
      <c r="D119" s="37">
        <v>64257.64</v>
      </c>
      <c r="E119" s="94" t="s">
        <v>67</v>
      </c>
    </row>
    <row r="120" spans="1:5" ht="16.5">
      <c r="A120" s="28" t="s">
        <v>66</v>
      </c>
      <c r="B120" s="20">
        <v>2004</v>
      </c>
      <c r="C120" s="29">
        <v>43306</v>
      </c>
      <c r="D120" s="37">
        <v>11883.65</v>
      </c>
      <c r="E120" s="94" t="s">
        <v>68</v>
      </c>
    </row>
    <row r="121" spans="1:5" ht="16.5">
      <c r="A121" s="95" t="s">
        <v>69</v>
      </c>
      <c r="B121" s="95"/>
      <c r="C121" s="95"/>
      <c r="D121" s="27">
        <f>SUM(D104:D120)</f>
        <v>113867.78</v>
      </c>
      <c r="E121" s="16"/>
    </row>
    <row r="122" spans="1:5" ht="16.5">
      <c r="A122" s="28" t="s">
        <v>70</v>
      </c>
      <c r="B122" s="20">
        <v>1001</v>
      </c>
      <c r="C122" s="29">
        <v>43287</v>
      </c>
      <c r="D122" s="37">
        <v>493.77</v>
      </c>
      <c r="E122" s="16" t="s">
        <v>71</v>
      </c>
    </row>
    <row r="123" spans="1:5" ht="16.5">
      <c r="A123" s="28" t="s">
        <v>70</v>
      </c>
      <c r="B123" s="20">
        <v>1002</v>
      </c>
      <c r="C123" s="29">
        <v>43290</v>
      </c>
      <c r="D123" s="37">
        <v>1627.99</v>
      </c>
      <c r="E123" s="16" t="s">
        <v>71</v>
      </c>
    </row>
    <row r="124" spans="1:5" ht="35.25" customHeight="1">
      <c r="A124" s="177" t="s">
        <v>70</v>
      </c>
      <c r="B124" s="178">
        <v>1817</v>
      </c>
      <c r="C124" s="179">
        <v>43290</v>
      </c>
      <c r="D124" s="180">
        <v>47462</v>
      </c>
      <c r="E124" s="98" t="s">
        <v>52</v>
      </c>
    </row>
    <row r="125" spans="1:5" ht="16.5">
      <c r="A125" s="28" t="s">
        <v>70</v>
      </c>
      <c r="B125" s="20">
        <v>1818</v>
      </c>
      <c r="C125" s="29">
        <v>43290</v>
      </c>
      <c r="D125" s="37">
        <v>43905</v>
      </c>
      <c r="E125" s="94" t="s">
        <v>72</v>
      </c>
    </row>
    <row r="126" spans="1:5" ht="16.5">
      <c r="A126" s="28" t="s">
        <v>70</v>
      </c>
      <c r="B126" s="12">
        <v>1801</v>
      </c>
      <c r="C126" s="100">
        <v>43290</v>
      </c>
      <c r="D126" s="96">
        <v>1425</v>
      </c>
      <c r="E126" s="16" t="s">
        <v>73</v>
      </c>
    </row>
    <row r="127" spans="1:5" ht="33">
      <c r="A127" s="28" t="s">
        <v>70</v>
      </c>
      <c r="B127" s="12">
        <v>1888</v>
      </c>
      <c r="C127" s="100">
        <v>43290</v>
      </c>
      <c r="D127" s="96">
        <v>6356</v>
      </c>
      <c r="E127" s="94" t="s">
        <v>74</v>
      </c>
    </row>
    <row r="128" spans="1:5" ht="33">
      <c r="A128" s="28" t="s">
        <v>70</v>
      </c>
      <c r="B128" s="12">
        <v>1956</v>
      </c>
      <c r="C128" s="100">
        <v>43294</v>
      </c>
      <c r="D128" s="96">
        <v>300</v>
      </c>
      <c r="E128" s="94" t="s">
        <v>74</v>
      </c>
    </row>
    <row r="129" spans="1:5" ht="16.5">
      <c r="A129" s="28" t="s">
        <v>70</v>
      </c>
      <c r="B129" s="20">
        <v>1980</v>
      </c>
      <c r="C129" s="29">
        <v>43300</v>
      </c>
      <c r="D129" s="37">
        <v>5125.6400000000003</v>
      </c>
      <c r="E129" s="16" t="s">
        <v>71</v>
      </c>
    </row>
    <row r="130" spans="1:5" ht="16.5">
      <c r="A130" s="28" t="s">
        <v>70</v>
      </c>
      <c r="B130" s="20">
        <v>1981</v>
      </c>
      <c r="C130" s="29">
        <v>43300</v>
      </c>
      <c r="D130" s="37">
        <v>402.6</v>
      </c>
      <c r="E130" s="16" t="s">
        <v>71</v>
      </c>
    </row>
    <row r="131" spans="1:5" ht="16.5">
      <c r="A131" s="28" t="s">
        <v>70</v>
      </c>
      <c r="B131" s="20">
        <v>1982</v>
      </c>
      <c r="C131" s="29">
        <v>43300</v>
      </c>
      <c r="D131" s="37">
        <v>198.8</v>
      </c>
      <c r="E131" s="16" t="s">
        <v>71</v>
      </c>
    </row>
    <row r="132" spans="1:5" ht="16.5">
      <c r="A132" s="28" t="s">
        <v>70</v>
      </c>
      <c r="B132" s="20">
        <v>1983</v>
      </c>
      <c r="C132" s="29">
        <v>43300</v>
      </c>
      <c r="D132" s="37">
        <v>1079.8499999999999</v>
      </c>
      <c r="E132" s="16" t="s">
        <v>71</v>
      </c>
    </row>
    <row r="133" spans="1:5" ht="16.5">
      <c r="A133" s="28" t="s">
        <v>70</v>
      </c>
      <c r="B133" s="20">
        <v>1985</v>
      </c>
      <c r="C133" s="29">
        <v>43300</v>
      </c>
      <c r="D133" s="37">
        <v>538.13</v>
      </c>
      <c r="E133" s="16" t="s">
        <v>71</v>
      </c>
    </row>
    <row r="134" spans="1:5" ht="16.5">
      <c r="A134" s="28" t="s">
        <v>70</v>
      </c>
      <c r="B134" s="20">
        <v>1999</v>
      </c>
      <c r="C134" s="29">
        <v>43300</v>
      </c>
      <c r="D134" s="37">
        <v>2382.35</v>
      </c>
      <c r="E134" s="16" t="s">
        <v>71</v>
      </c>
    </row>
    <row r="135" spans="1:5" ht="16.5">
      <c r="A135" s="28" t="s">
        <v>70</v>
      </c>
      <c r="B135" s="20">
        <v>1084</v>
      </c>
      <c r="C135" s="29">
        <v>43305</v>
      </c>
      <c r="D135" s="37">
        <v>1134.47</v>
      </c>
      <c r="E135" s="16" t="s">
        <v>71</v>
      </c>
    </row>
    <row r="136" spans="1:5" ht="16.5">
      <c r="A136" s="95" t="s">
        <v>75</v>
      </c>
      <c r="B136" s="95"/>
      <c r="C136" s="95"/>
      <c r="D136" s="27">
        <f>SUM(D122:D135)</f>
        <v>112431.60000000003</v>
      </c>
      <c r="E136" s="41"/>
    </row>
    <row r="137" spans="1:5" ht="16.5">
      <c r="A137" s="95" t="s">
        <v>76</v>
      </c>
      <c r="B137" s="95"/>
      <c r="C137" s="95"/>
      <c r="D137" s="27">
        <f>+D41+D61+D75+D96+D100+D103+D121+D136</f>
        <v>4778458.8999999994</v>
      </c>
      <c r="E137" s="16"/>
    </row>
    <row r="138" spans="1:5" ht="16.5">
      <c r="A138" s="7" t="s">
        <v>77</v>
      </c>
      <c r="B138" s="97">
        <v>1814</v>
      </c>
      <c r="C138" s="97">
        <v>43290</v>
      </c>
      <c r="D138" s="81">
        <v>42834</v>
      </c>
      <c r="E138" s="16" t="s">
        <v>78</v>
      </c>
    </row>
    <row r="139" spans="1:5" ht="16.5">
      <c r="A139" s="7" t="s">
        <v>77</v>
      </c>
      <c r="B139" s="97">
        <v>1826</v>
      </c>
      <c r="C139" s="97">
        <v>43290</v>
      </c>
      <c r="D139" s="81">
        <v>3968</v>
      </c>
      <c r="E139" s="16" t="s">
        <v>78</v>
      </c>
    </row>
    <row r="140" spans="1:5" ht="16.5">
      <c r="A140" s="7" t="s">
        <v>77</v>
      </c>
      <c r="B140" s="97">
        <v>1840</v>
      </c>
      <c r="C140" s="97">
        <v>43290</v>
      </c>
      <c r="D140" s="81">
        <v>992</v>
      </c>
      <c r="E140" s="16" t="s">
        <v>78</v>
      </c>
    </row>
    <row r="141" spans="1:5" ht="16.5">
      <c r="A141" s="7" t="s">
        <v>77</v>
      </c>
      <c r="B141" s="97">
        <v>1841</v>
      </c>
      <c r="C141" s="97">
        <v>43290</v>
      </c>
      <c r="D141" s="81">
        <v>992</v>
      </c>
      <c r="E141" s="16" t="s">
        <v>78</v>
      </c>
    </row>
    <row r="142" spans="1:5" ht="16.5">
      <c r="A142" s="95" t="s">
        <v>79</v>
      </c>
      <c r="B142" s="95"/>
      <c r="C142" s="95"/>
      <c r="D142" s="27">
        <f>SUM(D138:D141)</f>
        <v>48786</v>
      </c>
      <c r="E142" s="41"/>
    </row>
    <row r="143" spans="1:5" ht="16.5">
      <c r="A143" s="7" t="s">
        <v>80</v>
      </c>
      <c r="B143" s="97">
        <v>1848</v>
      </c>
      <c r="C143" s="100">
        <v>43290</v>
      </c>
      <c r="D143" s="81">
        <v>167</v>
      </c>
      <c r="E143" s="16" t="s">
        <v>81</v>
      </c>
    </row>
    <row r="144" spans="1:5" ht="16.5">
      <c r="A144" s="7" t="s">
        <v>80</v>
      </c>
      <c r="B144" s="97">
        <v>1849</v>
      </c>
      <c r="C144" s="100">
        <v>43290</v>
      </c>
      <c r="D144" s="81">
        <v>338</v>
      </c>
      <c r="E144" s="16" t="s">
        <v>81</v>
      </c>
    </row>
    <row r="145" spans="1:5" ht="16.5">
      <c r="A145" s="7" t="s">
        <v>80</v>
      </c>
      <c r="B145" s="97">
        <v>1850</v>
      </c>
      <c r="C145" s="100">
        <v>43290</v>
      </c>
      <c r="D145" s="81">
        <v>6728</v>
      </c>
      <c r="E145" s="16" t="s">
        <v>81</v>
      </c>
    </row>
    <row r="146" spans="1:5" ht="16.5">
      <c r="A146" s="7" t="s">
        <v>80</v>
      </c>
      <c r="B146" s="12">
        <v>1858</v>
      </c>
      <c r="C146" s="100">
        <v>43290</v>
      </c>
      <c r="D146" s="96">
        <v>668</v>
      </c>
      <c r="E146" s="16" t="s">
        <v>81</v>
      </c>
    </row>
    <row r="147" spans="1:5" ht="16.5">
      <c r="A147" s="95" t="s">
        <v>82</v>
      </c>
      <c r="B147" s="95"/>
      <c r="C147" s="95"/>
      <c r="D147" s="27">
        <f>SUM(D143:D146)</f>
        <v>7901</v>
      </c>
      <c r="E147" s="16"/>
    </row>
    <row r="148" spans="1:5" ht="16.5">
      <c r="A148" s="28" t="s">
        <v>330</v>
      </c>
      <c r="B148" s="97">
        <v>1961</v>
      </c>
      <c r="C148" s="100">
        <v>43290</v>
      </c>
      <c r="D148" s="81">
        <v>348200</v>
      </c>
      <c r="E148" s="16" t="s">
        <v>331</v>
      </c>
    </row>
    <row r="149" spans="1:5" ht="16.5">
      <c r="A149" s="95" t="s">
        <v>332</v>
      </c>
      <c r="B149" s="95"/>
      <c r="C149" s="95"/>
      <c r="D149" s="27">
        <f>+D148</f>
        <v>348200</v>
      </c>
      <c r="E149" s="16"/>
    </row>
    <row r="150" spans="1:5" ht="16.5">
      <c r="A150" s="7" t="s">
        <v>83</v>
      </c>
      <c r="B150" s="20">
        <v>1987</v>
      </c>
      <c r="C150" s="29">
        <v>43304</v>
      </c>
      <c r="D150" s="37">
        <v>5076.5</v>
      </c>
      <c r="E150" s="16" t="s">
        <v>84</v>
      </c>
    </row>
    <row r="151" spans="1:5" ht="16.5">
      <c r="A151" s="7" t="s">
        <v>83</v>
      </c>
      <c r="B151" s="20">
        <v>1988</v>
      </c>
      <c r="C151" s="29">
        <v>43304</v>
      </c>
      <c r="D151" s="37">
        <v>1544.92</v>
      </c>
      <c r="E151" s="16" t="s">
        <v>84</v>
      </c>
    </row>
    <row r="152" spans="1:5" ht="16.5">
      <c r="A152" s="7" t="s">
        <v>83</v>
      </c>
      <c r="B152" s="20">
        <v>1989</v>
      </c>
      <c r="C152" s="29">
        <v>43304</v>
      </c>
      <c r="D152" s="37">
        <v>1474.87</v>
      </c>
      <c r="E152" s="16" t="s">
        <v>84</v>
      </c>
    </row>
    <row r="153" spans="1:5" ht="16.5">
      <c r="A153" s="7" t="s">
        <v>83</v>
      </c>
      <c r="B153" s="20">
        <v>1990</v>
      </c>
      <c r="C153" s="29">
        <v>43304</v>
      </c>
      <c r="D153" s="37">
        <v>137.46</v>
      </c>
      <c r="E153" s="16" t="s">
        <v>84</v>
      </c>
    </row>
    <row r="154" spans="1:5" ht="16.5">
      <c r="A154" s="7" t="s">
        <v>83</v>
      </c>
      <c r="B154" s="20">
        <v>1991</v>
      </c>
      <c r="C154" s="29">
        <v>43304</v>
      </c>
      <c r="D154" s="37">
        <v>139.93</v>
      </c>
      <c r="E154" s="16" t="s">
        <v>84</v>
      </c>
    </row>
    <row r="155" spans="1:5" ht="16.5">
      <c r="A155" s="7" t="s">
        <v>83</v>
      </c>
      <c r="B155" s="20">
        <v>1992</v>
      </c>
      <c r="C155" s="29">
        <v>43304</v>
      </c>
      <c r="D155" s="37">
        <v>15290.85</v>
      </c>
      <c r="E155" s="16" t="s">
        <v>84</v>
      </c>
    </row>
    <row r="156" spans="1:5" ht="16.5">
      <c r="A156" s="7" t="s">
        <v>83</v>
      </c>
      <c r="B156" s="20">
        <v>1993</v>
      </c>
      <c r="C156" s="29">
        <v>43304</v>
      </c>
      <c r="D156" s="37">
        <v>1238.94</v>
      </c>
      <c r="E156" s="16" t="s">
        <v>84</v>
      </c>
    </row>
    <row r="157" spans="1:5" ht="16.5">
      <c r="A157" s="7" t="s">
        <v>83</v>
      </c>
      <c r="B157" s="20">
        <v>1994</v>
      </c>
      <c r="C157" s="29">
        <v>43304</v>
      </c>
      <c r="D157" s="37">
        <v>259.45</v>
      </c>
      <c r="E157" s="16" t="s">
        <v>84</v>
      </c>
    </row>
    <row r="158" spans="1:5" ht="16.5">
      <c r="A158" s="7" t="s">
        <v>83</v>
      </c>
      <c r="B158" s="20">
        <v>1995</v>
      </c>
      <c r="C158" s="29">
        <v>43304</v>
      </c>
      <c r="D158" s="37">
        <v>789.23</v>
      </c>
      <c r="E158" s="16" t="s">
        <v>84</v>
      </c>
    </row>
    <row r="159" spans="1:5" ht="16.5">
      <c r="A159" s="7" t="s">
        <v>83</v>
      </c>
      <c r="B159" s="20">
        <v>1996</v>
      </c>
      <c r="C159" s="29">
        <v>43304</v>
      </c>
      <c r="D159" s="37">
        <v>1267.96</v>
      </c>
      <c r="E159" s="16" t="s">
        <v>84</v>
      </c>
    </row>
    <row r="160" spans="1:5" ht="16.5">
      <c r="A160" s="7" t="s">
        <v>83</v>
      </c>
      <c r="B160" s="20">
        <v>1047</v>
      </c>
      <c r="C160" s="29">
        <v>43305</v>
      </c>
      <c r="D160" s="37">
        <v>331.8</v>
      </c>
      <c r="E160" s="16" t="s">
        <v>84</v>
      </c>
    </row>
    <row r="161" spans="1:5" ht="16.5">
      <c r="A161" s="7" t="s">
        <v>83</v>
      </c>
      <c r="B161" s="20">
        <v>1055</v>
      </c>
      <c r="C161" s="29">
        <v>43305</v>
      </c>
      <c r="D161" s="37">
        <v>233.96</v>
      </c>
      <c r="E161" s="16" t="s">
        <v>84</v>
      </c>
    </row>
    <row r="162" spans="1:5" ht="16.5">
      <c r="A162" s="7" t="s">
        <v>83</v>
      </c>
      <c r="B162" s="20">
        <v>1056</v>
      </c>
      <c r="C162" s="29">
        <v>43305</v>
      </c>
      <c r="D162" s="37">
        <v>942.77</v>
      </c>
      <c r="E162" s="16" t="s">
        <v>84</v>
      </c>
    </row>
    <row r="163" spans="1:5" ht="16.5">
      <c r="A163" s="7" t="s">
        <v>83</v>
      </c>
      <c r="B163" s="20">
        <v>1057</v>
      </c>
      <c r="C163" s="29">
        <v>43305</v>
      </c>
      <c r="D163" s="37">
        <v>165.47</v>
      </c>
      <c r="E163" s="16" t="s">
        <v>84</v>
      </c>
    </row>
    <row r="164" spans="1:5" ht="16.5">
      <c r="A164" s="7" t="s">
        <v>83</v>
      </c>
      <c r="B164" s="20">
        <v>1059</v>
      </c>
      <c r="C164" s="29">
        <v>43305</v>
      </c>
      <c r="D164" s="37">
        <v>971.52</v>
      </c>
      <c r="E164" s="16" t="s">
        <v>84</v>
      </c>
    </row>
    <row r="165" spans="1:5" ht="16.5">
      <c r="A165" s="7" t="s">
        <v>83</v>
      </c>
      <c r="B165" s="20">
        <v>1061</v>
      </c>
      <c r="C165" s="29">
        <v>43305</v>
      </c>
      <c r="D165" s="37">
        <v>742.19</v>
      </c>
      <c r="E165" s="16" t="s">
        <v>84</v>
      </c>
    </row>
    <row r="166" spans="1:5" ht="16.5">
      <c r="A166" s="7" t="s">
        <v>83</v>
      </c>
      <c r="B166" s="20">
        <v>1048</v>
      </c>
      <c r="C166" s="29">
        <v>43306</v>
      </c>
      <c r="D166" s="37">
        <v>800.14</v>
      </c>
      <c r="E166" s="16" t="s">
        <v>84</v>
      </c>
    </row>
    <row r="167" spans="1:5" ht="16.5">
      <c r="A167" s="7" t="s">
        <v>83</v>
      </c>
      <c r="B167" s="20">
        <v>1050</v>
      </c>
      <c r="C167" s="29">
        <v>43306</v>
      </c>
      <c r="D167" s="37">
        <v>436.03</v>
      </c>
      <c r="E167" s="16" t="s">
        <v>84</v>
      </c>
    </row>
    <row r="168" spans="1:5" ht="16.5">
      <c r="A168" s="7" t="s">
        <v>83</v>
      </c>
      <c r="B168" s="20">
        <v>1051</v>
      </c>
      <c r="C168" s="29">
        <v>43306</v>
      </c>
      <c r="D168" s="37">
        <v>1020.65</v>
      </c>
      <c r="E168" s="16" t="s">
        <v>84</v>
      </c>
    </row>
    <row r="169" spans="1:5" ht="16.5">
      <c r="A169" s="7" t="s">
        <v>83</v>
      </c>
      <c r="B169" s="20">
        <v>1054</v>
      </c>
      <c r="C169" s="29">
        <v>43306</v>
      </c>
      <c r="D169" s="37">
        <v>594.9</v>
      </c>
      <c r="E169" s="16" t="s">
        <v>84</v>
      </c>
    </row>
    <row r="170" spans="1:5" ht="16.5">
      <c r="A170" s="7" t="s">
        <v>83</v>
      </c>
      <c r="B170" s="20">
        <v>1058</v>
      </c>
      <c r="C170" s="29">
        <v>43306</v>
      </c>
      <c r="D170" s="37">
        <v>179.91</v>
      </c>
      <c r="E170" s="16" t="s">
        <v>84</v>
      </c>
    </row>
    <row r="171" spans="1:5" ht="16.5">
      <c r="A171" s="7" t="s">
        <v>83</v>
      </c>
      <c r="B171" s="20">
        <v>1060</v>
      </c>
      <c r="C171" s="29">
        <v>43306</v>
      </c>
      <c r="D171" s="37">
        <v>394.6</v>
      </c>
      <c r="E171" s="16" t="s">
        <v>84</v>
      </c>
    </row>
    <row r="172" spans="1:5" ht="16.5">
      <c r="A172" s="7" t="s">
        <v>83</v>
      </c>
      <c r="B172" s="174">
        <v>1052</v>
      </c>
      <c r="C172" s="175">
        <v>43307</v>
      </c>
      <c r="D172" s="176">
        <v>281.77</v>
      </c>
      <c r="E172" s="16" t="s">
        <v>84</v>
      </c>
    </row>
    <row r="173" spans="1:5" ht="15.75" customHeight="1">
      <c r="A173" s="7" t="s">
        <v>83</v>
      </c>
      <c r="B173" s="174">
        <v>144</v>
      </c>
      <c r="C173" s="175">
        <v>43307</v>
      </c>
      <c r="D173" s="176">
        <v>839.81</v>
      </c>
      <c r="E173" s="16" t="s">
        <v>84</v>
      </c>
    </row>
    <row r="174" spans="1:5" ht="17.25" customHeight="1">
      <c r="A174" s="7" t="s">
        <v>83</v>
      </c>
      <c r="B174" s="174">
        <v>146</v>
      </c>
      <c r="C174" s="175">
        <v>43308</v>
      </c>
      <c r="D174" s="176">
        <v>600.20000000000005</v>
      </c>
      <c r="E174" s="16" t="s">
        <v>84</v>
      </c>
    </row>
    <row r="175" spans="1:5" ht="16.5">
      <c r="A175" s="95" t="s">
        <v>85</v>
      </c>
      <c r="B175" s="95"/>
      <c r="C175" s="95"/>
      <c r="D175" s="27">
        <f>SUM(D150:D174)</f>
        <v>35755.829999999987</v>
      </c>
      <c r="E175" s="41"/>
    </row>
    <row r="176" spans="1:5" ht="16.5">
      <c r="A176" s="95" t="s">
        <v>86</v>
      </c>
      <c r="B176" s="95"/>
      <c r="C176" s="95"/>
      <c r="D176" s="27">
        <f>+D175+D147+D149+D142</f>
        <v>440642.82999999996</v>
      </c>
      <c r="E176" s="16"/>
    </row>
    <row r="177" spans="1:5" ht="16.5" hidden="1">
      <c r="A177" s="7" t="s">
        <v>87</v>
      </c>
      <c r="B177" s="20"/>
      <c r="C177" s="29"/>
      <c r="D177" s="37"/>
      <c r="E177" s="16" t="s">
        <v>88</v>
      </c>
    </row>
    <row r="178" spans="1:5" ht="16.5" hidden="1">
      <c r="A178" s="7" t="s">
        <v>87</v>
      </c>
      <c r="B178" s="12"/>
      <c r="C178" s="100"/>
      <c r="D178" s="96"/>
      <c r="E178" s="16" t="s">
        <v>88</v>
      </c>
    </row>
    <row r="179" spans="1:5" ht="16.5" hidden="1">
      <c r="A179" s="95" t="s">
        <v>89</v>
      </c>
      <c r="B179" s="95"/>
      <c r="C179" s="95"/>
      <c r="D179" s="27">
        <f>SUM(D177:D178)</f>
        <v>0</v>
      </c>
      <c r="E179" s="41"/>
    </row>
    <row r="180" spans="1:5" ht="16.5" hidden="1">
      <c r="A180" s="28" t="s">
        <v>90</v>
      </c>
      <c r="B180" s="12"/>
      <c r="C180" s="100"/>
      <c r="D180" s="96"/>
      <c r="E180" s="16" t="s">
        <v>91</v>
      </c>
    </row>
    <row r="181" spans="1:5" ht="16.5" hidden="1">
      <c r="A181" s="95" t="s">
        <v>92</v>
      </c>
      <c r="B181" s="95"/>
      <c r="C181" s="95"/>
      <c r="D181" s="27">
        <f>SUM(D180:D180)</f>
        <v>0</v>
      </c>
      <c r="E181" s="41"/>
    </row>
    <row r="182" spans="1:5" ht="16.5" hidden="1">
      <c r="A182" s="7" t="s">
        <v>93</v>
      </c>
      <c r="B182" s="20"/>
      <c r="C182" s="29"/>
      <c r="D182" s="37"/>
      <c r="E182" s="16" t="s">
        <v>94</v>
      </c>
    </row>
    <row r="183" spans="1:5" ht="16.5" hidden="1">
      <c r="A183" s="95" t="s">
        <v>95</v>
      </c>
      <c r="B183" s="95"/>
      <c r="C183" s="95"/>
      <c r="D183" s="27">
        <f>SUM(D182:D182)</f>
        <v>0</v>
      </c>
      <c r="E183" s="41"/>
    </row>
    <row r="184" spans="1:5" ht="16.5" hidden="1">
      <c r="A184" s="7" t="s">
        <v>96</v>
      </c>
      <c r="B184" s="12"/>
      <c r="C184" s="100"/>
      <c r="D184" s="96"/>
      <c r="E184" s="16" t="s">
        <v>97</v>
      </c>
    </row>
    <row r="185" spans="1:5" ht="16.5" hidden="1">
      <c r="A185" s="95" t="s">
        <v>98</v>
      </c>
      <c r="B185" s="95"/>
      <c r="C185" s="95"/>
      <c r="D185" s="27">
        <f>SUM(D184:D184)</f>
        <v>0</v>
      </c>
      <c r="E185" s="16"/>
    </row>
    <row r="186" spans="1:5" ht="33" hidden="1">
      <c r="A186" s="7" t="s">
        <v>99</v>
      </c>
      <c r="B186" s="20"/>
      <c r="C186" s="29"/>
      <c r="D186" s="37"/>
      <c r="E186" s="16" t="s">
        <v>100</v>
      </c>
    </row>
    <row r="187" spans="1:5" ht="16.5" hidden="1">
      <c r="A187" s="95" t="s">
        <v>101</v>
      </c>
      <c r="B187" s="95"/>
      <c r="C187" s="95"/>
      <c r="D187" s="27">
        <f>SUM(D186:D186)</f>
        <v>0</v>
      </c>
      <c r="E187" s="41"/>
    </row>
    <row r="188" spans="1:5" ht="33">
      <c r="A188" s="7" t="s">
        <v>102</v>
      </c>
      <c r="B188" s="20">
        <v>1864</v>
      </c>
      <c r="C188" s="29">
        <v>43290</v>
      </c>
      <c r="D188" s="37">
        <v>100688</v>
      </c>
      <c r="E188" s="98" t="s">
        <v>103</v>
      </c>
    </row>
    <row r="189" spans="1:5" ht="16.5">
      <c r="A189" s="95" t="s">
        <v>104</v>
      </c>
      <c r="B189" s="95"/>
      <c r="C189" s="95"/>
      <c r="D189" s="27">
        <f>SUM(D188:D188)</f>
        <v>100688</v>
      </c>
      <c r="E189" s="41"/>
    </row>
    <row r="190" spans="1:5" ht="16.5">
      <c r="A190" s="95" t="s">
        <v>105</v>
      </c>
      <c r="B190" s="95"/>
      <c r="C190" s="95"/>
      <c r="D190" s="27">
        <f>+D189+D185+D183+D181+D187+D179</f>
        <v>100688</v>
      </c>
      <c r="E190" s="41"/>
    </row>
    <row r="191" spans="1:5" ht="16.5">
      <c r="A191" s="95" t="s">
        <v>106</v>
      </c>
      <c r="B191" s="95"/>
      <c r="C191" s="95"/>
      <c r="D191" s="27">
        <f>D137+D176+D190</f>
        <v>5319789.7299999995</v>
      </c>
      <c r="E191" s="41"/>
    </row>
    <row r="192" spans="1:5" ht="16.5">
      <c r="A192" s="165"/>
      <c r="B192" s="165"/>
      <c r="C192" s="165"/>
      <c r="D192" s="5"/>
      <c r="E192" s="166"/>
    </row>
    <row r="193" spans="4:5">
      <c r="D193" s="167"/>
      <c r="E193" s="168"/>
    </row>
    <row r="194" spans="4:5">
      <c r="D194" s="167"/>
      <c r="E194" s="168"/>
    </row>
    <row r="195" spans="4:5">
      <c r="D195" s="167"/>
      <c r="E195" s="168"/>
    </row>
    <row r="196" spans="4:5">
      <c r="D196" s="167"/>
      <c r="E196" s="168"/>
    </row>
    <row r="197" spans="4:5">
      <c r="D197" s="167"/>
      <c r="E197" s="168"/>
    </row>
    <row r="198" spans="4:5">
      <c r="D198" s="167"/>
      <c r="E198" s="168"/>
    </row>
    <row r="199" spans="4:5">
      <c r="D199" s="167"/>
      <c r="E199" s="168"/>
    </row>
    <row r="200" spans="4:5" ht="16.5">
      <c r="D200" s="167"/>
      <c r="E200" s="169"/>
    </row>
    <row r="201" spans="4:5">
      <c r="D201" s="167"/>
      <c r="E201" s="168"/>
    </row>
    <row r="202" spans="4:5">
      <c r="D202" s="167"/>
      <c r="E202" s="168"/>
    </row>
    <row r="203" spans="4:5">
      <c r="D203" s="167"/>
      <c r="E203" s="168"/>
    </row>
    <row r="204" spans="4:5">
      <c r="D204" s="167"/>
      <c r="E204" s="168"/>
    </row>
    <row r="205" spans="4:5">
      <c r="D205" s="167"/>
      <c r="E205" s="168"/>
    </row>
    <row r="206" spans="4:5">
      <c r="D206" s="167"/>
      <c r="E206" s="168"/>
    </row>
    <row r="207" spans="4:5">
      <c r="D207" s="167"/>
      <c r="E207" s="168"/>
    </row>
    <row r="208" spans="4:5">
      <c r="D208" s="167"/>
      <c r="E208" s="168"/>
    </row>
    <row r="209" spans="4:5">
      <c r="D209" s="167"/>
      <c r="E209" s="168"/>
    </row>
    <row r="210" spans="4:5">
      <c r="D210" s="167"/>
      <c r="E210" s="168"/>
    </row>
    <row r="211" spans="4:5">
      <c r="D211" s="167"/>
      <c r="E211" s="168"/>
    </row>
    <row r="212" spans="4:5">
      <c r="D212" s="167"/>
      <c r="E212" s="168"/>
    </row>
    <row r="213" spans="4:5">
      <c r="D213" s="167"/>
      <c r="E213" s="168"/>
    </row>
    <row r="214" spans="4:5">
      <c r="D214" s="167"/>
      <c r="E214" s="168"/>
    </row>
    <row r="215" spans="4:5">
      <c r="D215" s="167"/>
      <c r="E215" s="168"/>
    </row>
    <row r="216" spans="4:5">
      <c r="D216" s="167"/>
      <c r="E216" s="168"/>
    </row>
    <row r="217" spans="4:5">
      <c r="D217" s="167"/>
      <c r="E217" s="168"/>
    </row>
    <row r="218" spans="4:5">
      <c r="D218" s="167"/>
      <c r="E218" s="168"/>
    </row>
    <row r="219" spans="4:5">
      <c r="D219" s="167"/>
      <c r="E219" s="168"/>
    </row>
    <row r="220" spans="4:5">
      <c r="D220" s="167"/>
      <c r="E220" s="168"/>
    </row>
    <row r="221" spans="4:5">
      <c r="D221" s="167"/>
      <c r="E221" s="168"/>
    </row>
    <row r="222" spans="4:5">
      <c r="D222" s="167"/>
      <c r="E222" s="168"/>
    </row>
    <row r="223" spans="4:5">
      <c r="D223" s="167"/>
      <c r="E223" s="168"/>
    </row>
    <row r="224" spans="4:5">
      <c r="D224" s="167"/>
      <c r="E224" s="168"/>
    </row>
    <row r="225" spans="4:5">
      <c r="D225" s="167"/>
      <c r="E225" s="168"/>
    </row>
  </sheetData>
  <sortState ref="A7:E24">
    <sortCondition ref="C7:C24"/>
  </sortState>
  <mergeCells count="1">
    <mergeCell ref="A4:E4"/>
  </mergeCell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60"/>
  <sheetViews>
    <sheetView topLeftCell="A154" workbookViewId="0">
      <selection activeCell="G159" sqref="G159"/>
    </sheetView>
  </sheetViews>
  <sheetFormatPr defaultRowHeight="16.5"/>
  <cols>
    <col min="1" max="1" width="9" style="9" customWidth="1"/>
    <col min="2" max="2" width="12.85546875" style="9" customWidth="1"/>
    <col min="3" max="3" width="13.7109375" style="9" customWidth="1"/>
    <col min="4" max="4" width="42.42578125" style="9" customWidth="1"/>
    <col min="5" max="5" width="64" style="84" customWidth="1"/>
    <col min="6" max="6" width="13.5703125" style="1" customWidth="1"/>
    <col min="7" max="7" width="17.7109375" style="9" customWidth="1"/>
    <col min="8" max="8" width="19" style="9" customWidth="1"/>
    <col min="9" max="9" width="13.85546875" style="9" customWidth="1"/>
    <col min="10" max="10" width="22" style="9" customWidth="1"/>
    <col min="11" max="11" width="24.42578125" style="9" customWidth="1"/>
    <col min="12" max="12" width="28.28515625" style="9" customWidth="1"/>
    <col min="13" max="255" width="9.140625" style="9"/>
    <col min="256" max="256" width="6.5703125" style="9" customWidth="1"/>
    <col min="257" max="257" width="12.85546875" style="9" customWidth="1"/>
    <col min="258" max="258" width="13.7109375" style="9" customWidth="1"/>
    <col min="259" max="259" width="25.7109375" style="9" customWidth="1"/>
    <col min="260" max="260" width="35.140625" style="9" customWidth="1"/>
    <col min="261" max="261" width="13.5703125" style="9" customWidth="1"/>
    <col min="262" max="262" width="17.7109375" style="9" customWidth="1"/>
    <col min="263" max="264" width="19" style="9" customWidth="1"/>
    <col min="265" max="265" width="13.85546875" style="9" customWidth="1"/>
    <col min="266" max="266" width="22" style="9" customWidth="1"/>
    <col min="267" max="267" width="24.42578125" style="9" customWidth="1"/>
    <col min="268" max="268" width="28.28515625" style="9" customWidth="1"/>
    <col min="269" max="511" width="9.140625" style="9"/>
    <col min="512" max="512" width="6.5703125" style="9" customWidth="1"/>
    <col min="513" max="513" width="12.85546875" style="9" customWidth="1"/>
    <col min="514" max="514" width="13.7109375" style="9" customWidth="1"/>
    <col min="515" max="515" width="25.7109375" style="9" customWidth="1"/>
    <col min="516" max="516" width="35.140625" style="9" customWidth="1"/>
    <col min="517" max="517" width="13.5703125" style="9" customWidth="1"/>
    <col min="518" max="518" width="17.7109375" style="9" customWidth="1"/>
    <col min="519" max="520" width="19" style="9" customWidth="1"/>
    <col min="521" max="521" width="13.85546875" style="9" customWidth="1"/>
    <col min="522" max="522" width="22" style="9" customWidth="1"/>
    <col min="523" max="523" width="24.42578125" style="9" customWidth="1"/>
    <col min="524" max="524" width="28.28515625" style="9" customWidth="1"/>
    <col min="525" max="767" width="9.140625" style="9"/>
    <col min="768" max="768" width="6.5703125" style="9" customWidth="1"/>
    <col min="769" max="769" width="12.85546875" style="9" customWidth="1"/>
    <col min="770" max="770" width="13.7109375" style="9" customWidth="1"/>
    <col min="771" max="771" width="25.7109375" style="9" customWidth="1"/>
    <col min="772" max="772" width="35.140625" style="9" customWidth="1"/>
    <col min="773" max="773" width="13.5703125" style="9" customWidth="1"/>
    <col min="774" max="774" width="17.7109375" style="9" customWidth="1"/>
    <col min="775" max="776" width="19" style="9" customWidth="1"/>
    <col min="777" max="777" width="13.85546875" style="9" customWidth="1"/>
    <col min="778" max="778" width="22" style="9" customWidth="1"/>
    <col min="779" max="779" width="24.42578125" style="9" customWidth="1"/>
    <col min="780" max="780" width="28.28515625" style="9" customWidth="1"/>
    <col min="781" max="1023" width="9.140625" style="9"/>
    <col min="1024" max="1024" width="6.5703125" style="9" customWidth="1"/>
    <col min="1025" max="1025" width="12.85546875" style="9" customWidth="1"/>
    <col min="1026" max="1026" width="13.7109375" style="9" customWidth="1"/>
    <col min="1027" max="1027" width="25.7109375" style="9" customWidth="1"/>
    <col min="1028" max="1028" width="35.140625" style="9" customWidth="1"/>
    <col min="1029" max="1029" width="13.5703125" style="9" customWidth="1"/>
    <col min="1030" max="1030" width="17.7109375" style="9" customWidth="1"/>
    <col min="1031" max="1032" width="19" style="9" customWidth="1"/>
    <col min="1033" max="1033" width="13.85546875" style="9" customWidth="1"/>
    <col min="1034" max="1034" width="22" style="9" customWidth="1"/>
    <col min="1035" max="1035" width="24.42578125" style="9" customWidth="1"/>
    <col min="1036" max="1036" width="28.28515625" style="9" customWidth="1"/>
    <col min="1037" max="1279" width="9.140625" style="9"/>
    <col min="1280" max="1280" width="6.5703125" style="9" customWidth="1"/>
    <col min="1281" max="1281" width="12.85546875" style="9" customWidth="1"/>
    <col min="1282" max="1282" width="13.7109375" style="9" customWidth="1"/>
    <col min="1283" max="1283" width="25.7109375" style="9" customWidth="1"/>
    <col min="1284" max="1284" width="35.140625" style="9" customWidth="1"/>
    <col min="1285" max="1285" width="13.5703125" style="9" customWidth="1"/>
    <col min="1286" max="1286" width="17.7109375" style="9" customWidth="1"/>
    <col min="1287" max="1288" width="19" style="9" customWidth="1"/>
    <col min="1289" max="1289" width="13.85546875" style="9" customWidth="1"/>
    <col min="1290" max="1290" width="22" style="9" customWidth="1"/>
    <col min="1291" max="1291" width="24.42578125" style="9" customWidth="1"/>
    <col min="1292" max="1292" width="28.28515625" style="9" customWidth="1"/>
    <col min="1293" max="1535" width="9.140625" style="9"/>
    <col min="1536" max="1536" width="6.5703125" style="9" customWidth="1"/>
    <col min="1537" max="1537" width="12.85546875" style="9" customWidth="1"/>
    <col min="1538" max="1538" width="13.7109375" style="9" customWidth="1"/>
    <col min="1539" max="1539" width="25.7109375" style="9" customWidth="1"/>
    <col min="1540" max="1540" width="35.140625" style="9" customWidth="1"/>
    <col min="1541" max="1541" width="13.5703125" style="9" customWidth="1"/>
    <col min="1542" max="1542" width="17.7109375" style="9" customWidth="1"/>
    <col min="1543" max="1544" width="19" style="9" customWidth="1"/>
    <col min="1545" max="1545" width="13.85546875" style="9" customWidth="1"/>
    <col min="1546" max="1546" width="22" style="9" customWidth="1"/>
    <col min="1547" max="1547" width="24.42578125" style="9" customWidth="1"/>
    <col min="1548" max="1548" width="28.28515625" style="9" customWidth="1"/>
    <col min="1549" max="1791" width="9.140625" style="9"/>
    <col min="1792" max="1792" width="6.5703125" style="9" customWidth="1"/>
    <col min="1793" max="1793" width="12.85546875" style="9" customWidth="1"/>
    <col min="1794" max="1794" width="13.7109375" style="9" customWidth="1"/>
    <col min="1795" max="1795" width="25.7109375" style="9" customWidth="1"/>
    <col min="1796" max="1796" width="35.140625" style="9" customWidth="1"/>
    <col min="1797" max="1797" width="13.5703125" style="9" customWidth="1"/>
    <col min="1798" max="1798" width="17.7109375" style="9" customWidth="1"/>
    <col min="1799" max="1800" width="19" style="9" customWidth="1"/>
    <col min="1801" max="1801" width="13.85546875" style="9" customWidth="1"/>
    <col min="1802" max="1802" width="22" style="9" customWidth="1"/>
    <col min="1803" max="1803" width="24.42578125" style="9" customWidth="1"/>
    <col min="1804" max="1804" width="28.28515625" style="9" customWidth="1"/>
    <col min="1805" max="2047" width="9.140625" style="9"/>
    <col min="2048" max="2048" width="6.5703125" style="9" customWidth="1"/>
    <col min="2049" max="2049" width="12.85546875" style="9" customWidth="1"/>
    <col min="2050" max="2050" width="13.7109375" style="9" customWidth="1"/>
    <col min="2051" max="2051" width="25.7109375" style="9" customWidth="1"/>
    <col min="2052" max="2052" width="35.140625" style="9" customWidth="1"/>
    <col min="2053" max="2053" width="13.5703125" style="9" customWidth="1"/>
    <col min="2054" max="2054" width="17.7109375" style="9" customWidth="1"/>
    <col min="2055" max="2056" width="19" style="9" customWidth="1"/>
    <col min="2057" max="2057" width="13.85546875" style="9" customWidth="1"/>
    <col min="2058" max="2058" width="22" style="9" customWidth="1"/>
    <col min="2059" max="2059" width="24.42578125" style="9" customWidth="1"/>
    <col min="2060" max="2060" width="28.28515625" style="9" customWidth="1"/>
    <col min="2061" max="2303" width="9.140625" style="9"/>
    <col min="2304" max="2304" width="6.5703125" style="9" customWidth="1"/>
    <col min="2305" max="2305" width="12.85546875" style="9" customWidth="1"/>
    <col min="2306" max="2306" width="13.7109375" style="9" customWidth="1"/>
    <col min="2307" max="2307" width="25.7109375" style="9" customWidth="1"/>
    <col min="2308" max="2308" width="35.140625" style="9" customWidth="1"/>
    <col min="2309" max="2309" width="13.5703125" style="9" customWidth="1"/>
    <col min="2310" max="2310" width="17.7109375" style="9" customWidth="1"/>
    <col min="2311" max="2312" width="19" style="9" customWidth="1"/>
    <col min="2313" max="2313" width="13.85546875" style="9" customWidth="1"/>
    <col min="2314" max="2314" width="22" style="9" customWidth="1"/>
    <col min="2315" max="2315" width="24.42578125" style="9" customWidth="1"/>
    <col min="2316" max="2316" width="28.28515625" style="9" customWidth="1"/>
    <col min="2317" max="2559" width="9.140625" style="9"/>
    <col min="2560" max="2560" width="6.5703125" style="9" customWidth="1"/>
    <col min="2561" max="2561" width="12.85546875" style="9" customWidth="1"/>
    <col min="2562" max="2562" width="13.7109375" style="9" customWidth="1"/>
    <col min="2563" max="2563" width="25.7109375" style="9" customWidth="1"/>
    <col min="2564" max="2564" width="35.140625" style="9" customWidth="1"/>
    <col min="2565" max="2565" width="13.5703125" style="9" customWidth="1"/>
    <col min="2566" max="2566" width="17.7109375" style="9" customWidth="1"/>
    <col min="2567" max="2568" width="19" style="9" customWidth="1"/>
    <col min="2569" max="2569" width="13.85546875" style="9" customWidth="1"/>
    <col min="2570" max="2570" width="22" style="9" customWidth="1"/>
    <col min="2571" max="2571" width="24.42578125" style="9" customWidth="1"/>
    <col min="2572" max="2572" width="28.28515625" style="9" customWidth="1"/>
    <col min="2573" max="2815" width="9.140625" style="9"/>
    <col min="2816" max="2816" width="6.5703125" style="9" customWidth="1"/>
    <col min="2817" max="2817" width="12.85546875" style="9" customWidth="1"/>
    <col min="2818" max="2818" width="13.7109375" style="9" customWidth="1"/>
    <col min="2819" max="2819" width="25.7109375" style="9" customWidth="1"/>
    <col min="2820" max="2820" width="35.140625" style="9" customWidth="1"/>
    <col min="2821" max="2821" width="13.5703125" style="9" customWidth="1"/>
    <col min="2822" max="2822" width="17.7109375" style="9" customWidth="1"/>
    <col min="2823" max="2824" width="19" style="9" customWidth="1"/>
    <col min="2825" max="2825" width="13.85546875" style="9" customWidth="1"/>
    <col min="2826" max="2826" width="22" style="9" customWidth="1"/>
    <col min="2827" max="2827" width="24.42578125" style="9" customWidth="1"/>
    <col min="2828" max="2828" width="28.28515625" style="9" customWidth="1"/>
    <col min="2829" max="3071" width="9.140625" style="9"/>
    <col min="3072" max="3072" width="6.5703125" style="9" customWidth="1"/>
    <col min="3073" max="3073" width="12.85546875" style="9" customWidth="1"/>
    <col min="3074" max="3074" width="13.7109375" style="9" customWidth="1"/>
    <col min="3075" max="3075" width="25.7109375" style="9" customWidth="1"/>
    <col min="3076" max="3076" width="35.140625" style="9" customWidth="1"/>
    <col min="3077" max="3077" width="13.5703125" style="9" customWidth="1"/>
    <col min="3078" max="3078" width="17.7109375" style="9" customWidth="1"/>
    <col min="3079" max="3080" width="19" style="9" customWidth="1"/>
    <col min="3081" max="3081" width="13.85546875" style="9" customWidth="1"/>
    <col min="3082" max="3082" width="22" style="9" customWidth="1"/>
    <col min="3083" max="3083" width="24.42578125" style="9" customWidth="1"/>
    <col min="3084" max="3084" width="28.28515625" style="9" customWidth="1"/>
    <col min="3085" max="3327" width="9.140625" style="9"/>
    <col min="3328" max="3328" width="6.5703125" style="9" customWidth="1"/>
    <col min="3329" max="3329" width="12.85546875" style="9" customWidth="1"/>
    <col min="3330" max="3330" width="13.7109375" style="9" customWidth="1"/>
    <col min="3331" max="3331" width="25.7109375" style="9" customWidth="1"/>
    <col min="3332" max="3332" width="35.140625" style="9" customWidth="1"/>
    <col min="3333" max="3333" width="13.5703125" style="9" customWidth="1"/>
    <col min="3334" max="3334" width="17.7109375" style="9" customWidth="1"/>
    <col min="3335" max="3336" width="19" style="9" customWidth="1"/>
    <col min="3337" max="3337" width="13.85546875" style="9" customWidth="1"/>
    <col min="3338" max="3338" width="22" style="9" customWidth="1"/>
    <col min="3339" max="3339" width="24.42578125" style="9" customWidth="1"/>
    <col min="3340" max="3340" width="28.28515625" style="9" customWidth="1"/>
    <col min="3341" max="3583" width="9.140625" style="9"/>
    <col min="3584" max="3584" width="6.5703125" style="9" customWidth="1"/>
    <col min="3585" max="3585" width="12.85546875" style="9" customWidth="1"/>
    <col min="3586" max="3586" width="13.7109375" style="9" customWidth="1"/>
    <col min="3587" max="3587" width="25.7109375" style="9" customWidth="1"/>
    <col min="3588" max="3588" width="35.140625" style="9" customWidth="1"/>
    <col min="3589" max="3589" width="13.5703125" style="9" customWidth="1"/>
    <col min="3590" max="3590" width="17.7109375" style="9" customWidth="1"/>
    <col min="3591" max="3592" width="19" style="9" customWidth="1"/>
    <col min="3593" max="3593" width="13.85546875" style="9" customWidth="1"/>
    <col min="3594" max="3594" width="22" style="9" customWidth="1"/>
    <col min="3595" max="3595" width="24.42578125" style="9" customWidth="1"/>
    <col min="3596" max="3596" width="28.28515625" style="9" customWidth="1"/>
    <col min="3597" max="3839" width="9.140625" style="9"/>
    <col min="3840" max="3840" width="6.5703125" style="9" customWidth="1"/>
    <col min="3841" max="3841" width="12.85546875" style="9" customWidth="1"/>
    <col min="3842" max="3842" width="13.7109375" style="9" customWidth="1"/>
    <col min="3843" max="3843" width="25.7109375" style="9" customWidth="1"/>
    <col min="3844" max="3844" width="35.140625" style="9" customWidth="1"/>
    <col min="3845" max="3845" width="13.5703125" style="9" customWidth="1"/>
    <col min="3846" max="3846" width="17.7109375" style="9" customWidth="1"/>
    <col min="3847" max="3848" width="19" style="9" customWidth="1"/>
    <col min="3849" max="3849" width="13.85546875" style="9" customWidth="1"/>
    <col min="3850" max="3850" width="22" style="9" customWidth="1"/>
    <col min="3851" max="3851" width="24.42578125" style="9" customWidth="1"/>
    <col min="3852" max="3852" width="28.28515625" style="9" customWidth="1"/>
    <col min="3853" max="4095" width="9.140625" style="9"/>
    <col min="4096" max="4096" width="6.5703125" style="9" customWidth="1"/>
    <col min="4097" max="4097" width="12.85546875" style="9" customWidth="1"/>
    <col min="4098" max="4098" width="13.7109375" style="9" customWidth="1"/>
    <col min="4099" max="4099" width="25.7109375" style="9" customWidth="1"/>
    <col min="4100" max="4100" width="35.140625" style="9" customWidth="1"/>
    <col min="4101" max="4101" width="13.5703125" style="9" customWidth="1"/>
    <col min="4102" max="4102" width="17.7109375" style="9" customWidth="1"/>
    <col min="4103" max="4104" width="19" style="9" customWidth="1"/>
    <col min="4105" max="4105" width="13.85546875" style="9" customWidth="1"/>
    <col min="4106" max="4106" width="22" style="9" customWidth="1"/>
    <col min="4107" max="4107" width="24.42578125" style="9" customWidth="1"/>
    <col min="4108" max="4108" width="28.28515625" style="9" customWidth="1"/>
    <col min="4109" max="4351" width="9.140625" style="9"/>
    <col min="4352" max="4352" width="6.5703125" style="9" customWidth="1"/>
    <col min="4353" max="4353" width="12.85546875" style="9" customWidth="1"/>
    <col min="4354" max="4354" width="13.7109375" style="9" customWidth="1"/>
    <col min="4355" max="4355" width="25.7109375" style="9" customWidth="1"/>
    <col min="4356" max="4356" width="35.140625" style="9" customWidth="1"/>
    <col min="4357" max="4357" width="13.5703125" style="9" customWidth="1"/>
    <col min="4358" max="4358" width="17.7109375" style="9" customWidth="1"/>
    <col min="4359" max="4360" width="19" style="9" customWidth="1"/>
    <col min="4361" max="4361" width="13.85546875" style="9" customWidth="1"/>
    <col min="4362" max="4362" width="22" style="9" customWidth="1"/>
    <col min="4363" max="4363" width="24.42578125" style="9" customWidth="1"/>
    <col min="4364" max="4364" width="28.28515625" style="9" customWidth="1"/>
    <col min="4365" max="4607" width="9.140625" style="9"/>
    <col min="4608" max="4608" width="6.5703125" style="9" customWidth="1"/>
    <col min="4609" max="4609" width="12.85546875" style="9" customWidth="1"/>
    <col min="4610" max="4610" width="13.7109375" style="9" customWidth="1"/>
    <col min="4611" max="4611" width="25.7109375" style="9" customWidth="1"/>
    <col min="4612" max="4612" width="35.140625" style="9" customWidth="1"/>
    <col min="4613" max="4613" width="13.5703125" style="9" customWidth="1"/>
    <col min="4614" max="4614" width="17.7109375" style="9" customWidth="1"/>
    <col min="4615" max="4616" width="19" style="9" customWidth="1"/>
    <col min="4617" max="4617" width="13.85546875" style="9" customWidth="1"/>
    <col min="4618" max="4618" width="22" style="9" customWidth="1"/>
    <col min="4619" max="4619" width="24.42578125" style="9" customWidth="1"/>
    <col min="4620" max="4620" width="28.28515625" style="9" customWidth="1"/>
    <col min="4621" max="4863" width="9.140625" style="9"/>
    <col min="4864" max="4864" width="6.5703125" style="9" customWidth="1"/>
    <col min="4865" max="4865" width="12.85546875" style="9" customWidth="1"/>
    <col min="4866" max="4866" width="13.7109375" style="9" customWidth="1"/>
    <col min="4867" max="4867" width="25.7109375" style="9" customWidth="1"/>
    <col min="4868" max="4868" width="35.140625" style="9" customWidth="1"/>
    <col min="4869" max="4869" width="13.5703125" style="9" customWidth="1"/>
    <col min="4870" max="4870" width="17.7109375" style="9" customWidth="1"/>
    <col min="4871" max="4872" width="19" style="9" customWidth="1"/>
    <col min="4873" max="4873" width="13.85546875" style="9" customWidth="1"/>
    <col min="4874" max="4874" width="22" style="9" customWidth="1"/>
    <col min="4875" max="4875" width="24.42578125" style="9" customWidth="1"/>
    <col min="4876" max="4876" width="28.28515625" style="9" customWidth="1"/>
    <col min="4877" max="5119" width="9.140625" style="9"/>
    <col min="5120" max="5120" width="6.5703125" style="9" customWidth="1"/>
    <col min="5121" max="5121" width="12.85546875" style="9" customWidth="1"/>
    <col min="5122" max="5122" width="13.7109375" style="9" customWidth="1"/>
    <col min="5123" max="5123" width="25.7109375" style="9" customWidth="1"/>
    <col min="5124" max="5124" width="35.140625" style="9" customWidth="1"/>
    <col min="5125" max="5125" width="13.5703125" style="9" customWidth="1"/>
    <col min="5126" max="5126" width="17.7109375" style="9" customWidth="1"/>
    <col min="5127" max="5128" width="19" style="9" customWidth="1"/>
    <col min="5129" max="5129" width="13.85546875" style="9" customWidth="1"/>
    <col min="5130" max="5130" width="22" style="9" customWidth="1"/>
    <col min="5131" max="5131" width="24.42578125" style="9" customWidth="1"/>
    <col min="5132" max="5132" width="28.28515625" style="9" customWidth="1"/>
    <col min="5133" max="5375" width="9.140625" style="9"/>
    <col min="5376" max="5376" width="6.5703125" style="9" customWidth="1"/>
    <col min="5377" max="5377" width="12.85546875" style="9" customWidth="1"/>
    <col min="5378" max="5378" width="13.7109375" style="9" customWidth="1"/>
    <col min="5379" max="5379" width="25.7109375" style="9" customWidth="1"/>
    <col min="5380" max="5380" width="35.140625" style="9" customWidth="1"/>
    <col min="5381" max="5381" width="13.5703125" style="9" customWidth="1"/>
    <col min="5382" max="5382" width="17.7109375" style="9" customWidth="1"/>
    <col min="5383" max="5384" width="19" style="9" customWidth="1"/>
    <col min="5385" max="5385" width="13.85546875" style="9" customWidth="1"/>
    <col min="5386" max="5386" width="22" style="9" customWidth="1"/>
    <col min="5387" max="5387" width="24.42578125" style="9" customWidth="1"/>
    <col min="5388" max="5388" width="28.28515625" style="9" customWidth="1"/>
    <col min="5389" max="5631" width="9.140625" style="9"/>
    <col min="5632" max="5632" width="6.5703125" style="9" customWidth="1"/>
    <col min="5633" max="5633" width="12.85546875" style="9" customWidth="1"/>
    <col min="5634" max="5634" width="13.7109375" style="9" customWidth="1"/>
    <col min="5635" max="5635" width="25.7109375" style="9" customWidth="1"/>
    <col min="5636" max="5636" width="35.140625" style="9" customWidth="1"/>
    <col min="5637" max="5637" width="13.5703125" style="9" customWidth="1"/>
    <col min="5638" max="5638" width="17.7109375" style="9" customWidth="1"/>
    <col min="5639" max="5640" width="19" style="9" customWidth="1"/>
    <col min="5641" max="5641" width="13.85546875" style="9" customWidth="1"/>
    <col min="5642" max="5642" width="22" style="9" customWidth="1"/>
    <col min="5643" max="5643" width="24.42578125" style="9" customWidth="1"/>
    <col min="5644" max="5644" width="28.28515625" style="9" customWidth="1"/>
    <col min="5645" max="5887" width="9.140625" style="9"/>
    <col min="5888" max="5888" width="6.5703125" style="9" customWidth="1"/>
    <col min="5889" max="5889" width="12.85546875" style="9" customWidth="1"/>
    <col min="5890" max="5890" width="13.7109375" style="9" customWidth="1"/>
    <col min="5891" max="5891" width="25.7109375" style="9" customWidth="1"/>
    <col min="5892" max="5892" width="35.140625" style="9" customWidth="1"/>
    <col min="5893" max="5893" width="13.5703125" style="9" customWidth="1"/>
    <col min="5894" max="5894" width="17.7109375" style="9" customWidth="1"/>
    <col min="5895" max="5896" width="19" style="9" customWidth="1"/>
    <col min="5897" max="5897" width="13.85546875" style="9" customWidth="1"/>
    <col min="5898" max="5898" width="22" style="9" customWidth="1"/>
    <col min="5899" max="5899" width="24.42578125" style="9" customWidth="1"/>
    <col min="5900" max="5900" width="28.28515625" style="9" customWidth="1"/>
    <col min="5901" max="6143" width="9.140625" style="9"/>
    <col min="6144" max="6144" width="6.5703125" style="9" customWidth="1"/>
    <col min="6145" max="6145" width="12.85546875" style="9" customWidth="1"/>
    <col min="6146" max="6146" width="13.7109375" style="9" customWidth="1"/>
    <col min="6147" max="6147" width="25.7109375" style="9" customWidth="1"/>
    <col min="6148" max="6148" width="35.140625" style="9" customWidth="1"/>
    <col min="6149" max="6149" width="13.5703125" style="9" customWidth="1"/>
    <col min="6150" max="6150" width="17.7109375" style="9" customWidth="1"/>
    <col min="6151" max="6152" width="19" style="9" customWidth="1"/>
    <col min="6153" max="6153" width="13.85546875" style="9" customWidth="1"/>
    <col min="6154" max="6154" width="22" style="9" customWidth="1"/>
    <col min="6155" max="6155" width="24.42578125" style="9" customWidth="1"/>
    <col min="6156" max="6156" width="28.28515625" style="9" customWidth="1"/>
    <col min="6157" max="6399" width="9.140625" style="9"/>
    <col min="6400" max="6400" width="6.5703125" style="9" customWidth="1"/>
    <col min="6401" max="6401" width="12.85546875" style="9" customWidth="1"/>
    <col min="6402" max="6402" width="13.7109375" style="9" customWidth="1"/>
    <col min="6403" max="6403" width="25.7109375" style="9" customWidth="1"/>
    <col min="6404" max="6404" width="35.140625" style="9" customWidth="1"/>
    <col min="6405" max="6405" width="13.5703125" style="9" customWidth="1"/>
    <col min="6406" max="6406" width="17.7109375" style="9" customWidth="1"/>
    <col min="6407" max="6408" width="19" style="9" customWidth="1"/>
    <col min="6409" max="6409" width="13.85546875" style="9" customWidth="1"/>
    <col min="6410" max="6410" width="22" style="9" customWidth="1"/>
    <col min="6411" max="6411" width="24.42578125" style="9" customWidth="1"/>
    <col min="6412" max="6412" width="28.28515625" style="9" customWidth="1"/>
    <col min="6413" max="6655" width="9.140625" style="9"/>
    <col min="6656" max="6656" width="6.5703125" style="9" customWidth="1"/>
    <col min="6657" max="6657" width="12.85546875" style="9" customWidth="1"/>
    <col min="6658" max="6658" width="13.7109375" style="9" customWidth="1"/>
    <col min="6659" max="6659" width="25.7109375" style="9" customWidth="1"/>
    <col min="6660" max="6660" width="35.140625" style="9" customWidth="1"/>
    <col min="6661" max="6661" width="13.5703125" style="9" customWidth="1"/>
    <col min="6662" max="6662" width="17.7109375" style="9" customWidth="1"/>
    <col min="6663" max="6664" width="19" style="9" customWidth="1"/>
    <col min="6665" max="6665" width="13.85546875" style="9" customWidth="1"/>
    <col min="6666" max="6666" width="22" style="9" customWidth="1"/>
    <col min="6667" max="6667" width="24.42578125" style="9" customWidth="1"/>
    <col min="6668" max="6668" width="28.28515625" style="9" customWidth="1"/>
    <col min="6669" max="6911" width="9.140625" style="9"/>
    <col min="6912" max="6912" width="6.5703125" style="9" customWidth="1"/>
    <col min="6913" max="6913" width="12.85546875" style="9" customWidth="1"/>
    <col min="6914" max="6914" width="13.7109375" style="9" customWidth="1"/>
    <col min="6915" max="6915" width="25.7109375" style="9" customWidth="1"/>
    <col min="6916" max="6916" width="35.140625" style="9" customWidth="1"/>
    <col min="6917" max="6917" width="13.5703125" style="9" customWidth="1"/>
    <col min="6918" max="6918" width="17.7109375" style="9" customWidth="1"/>
    <col min="6919" max="6920" width="19" style="9" customWidth="1"/>
    <col min="6921" max="6921" width="13.85546875" style="9" customWidth="1"/>
    <col min="6922" max="6922" width="22" style="9" customWidth="1"/>
    <col min="6923" max="6923" width="24.42578125" style="9" customWidth="1"/>
    <col min="6924" max="6924" width="28.28515625" style="9" customWidth="1"/>
    <col min="6925" max="7167" width="9.140625" style="9"/>
    <col min="7168" max="7168" width="6.5703125" style="9" customWidth="1"/>
    <col min="7169" max="7169" width="12.85546875" style="9" customWidth="1"/>
    <col min="7170" max="7170" width="13.7109375" style="9" customWidth="1"/>
    <col min="7171" max="7171" width="25.7109375" style="9" customWidth="1"/>
    <col min="7172" max="7172" width="35.140625" style="9" customWidth="1"/>
    <col min="7173" max="7173" width="13.5703125" style="9" customWidth="1"/>
    <col min="7174" max="7174" width="17.7109375" style="9" customWidth="1"/>
    <col min="7175" max="7176" width="19" style="9" customWidth="1"/>
    <col min="7177" max="7177" width="13.85546875" style="9" customWidth="1"/>
    <col min="7178" max="7178" width="22" style="9" customWidth="1"/>
    <col min="7179" max="7179" width="24.42578125" style="9" customWidth="1"/>
    <col min="7180" max="7180" width="28.28515625" style="9" customWidth="1"/>
    <col min="7181" max="7423" width="9.140625" style="9"/>
    <col min="7424" max="7424" width="6.5703125" style="9" customWidth="1"/>
    <col min="7425" max="7425" width="12.85546875" style="9" customWidth="1"/>
    <col min="7426" max="7426" width="13.7109375" style="9" customWidth="1"/>
    <col min="7427" max="7427" width="25.7109375" style="9" customWidth="1"/>
    <col min="7428" max="7428" width="35.140625" style="9" customWidth="1"/>
    <col min="7429" max="7429" width="13.5703125" style="9" customWidth="1"/>
    <col min="7430" max="7430" width="17.7109375" style="9" customWidth="1"/>
    <col min="7431" max="7432" width="19" style="9" customWidth="1"/>
    <col min="7433" max="7433" width="13.85546875" style="9" customWidth="1"/>
    <col min="7434" max="7434" width="22" style="9" customWidth="1"/>
    <col min="7435" max="7435" width="24.42578125" style="9" customWidth="1"/>
    <col min="7436" max="7436" width="28.28515625" style="9" customWidth="1"/>
    <col min="7437" max="7679" width="9.140625" style="9"/>
    <col min="7680" max="7680" width="6.5703125" style="9" customWidth="1"/>
    <col min="7681" max="7681" width="12.85546875" style="9" customWidth="1"/>
    <col min="7682" max="7682" width="13.7109375" style="9" customWidth="1"/>
    <col min="7683" max="7683" width="25.7109375" style="9" customWidth="1"/>
    <col min="7684" max="7684" width="35.140625" style="9" customWidth="1"/>
    <col min="7685" max="7685" width="13.5703125" style="9" customWidth="1"/>
    <col min="7686" max="7686" width="17.7109375" style="9" customWidth="1"/>
    <col min="7687" max="7688" width="19" style="9" customWidth="1"/>
    <col min="7689" max="7689" width="13.85546875" style="9" customWidth="1"/>
    <col min="7690" max="7690" width="22" style="9" customWidth="1"/>
    <col min="7691" max="7691" width="24.42578125" style="9" customWidth="1"/>
    <col min="7692" max="7692" width="28.28515625" style="9" customWidth="1"/>
    <col min="7693" max="7935" width="9.140625" style="9"/>
    <col min="7936" max="7936" width="6.5703125" style="9" customWidth="1"/>
    <col min="7937" max="7937" width="12.85546875" style="9" customWidth="1"/>
    <col min="7938" max="7938" width="13.7109375" style="9" customWidth="1"/>
    <col min="7939" max="7939" width="25.7109375" style="9" customWidth="1"/>
    <col min="7940" max="7940" width="35.140625" style="9" customWidth="1"/>
    <col min="7941" max="7941" width="13.5703125" style="9" customWidth="1"/>
    <col min="7942" max="7942" width="17.7109375" style="9" customWidth="1"/>
    <col min="7943" max="7944" width="19" style="9" customWidth="1"/>
    <col min="7945" max="7945" width="13.85546875" style="9" customWidth="1"/>
    <col min="7946" max="7946" width="22" style="9" customWidth="1"/>
    <col min="7947" max="7947" width="24.42578125" style="9" customWidth="1"/>
    <col min="7948" max="7948" width="28.28515625" style="9" customWidth="1"/>
    <col min="7949" max="8191" width="9.140625" style="9"/>
    <col min="8192" max="8192" width="6.5703125" style="9" customWidth="1"/>
    <col min="8193" max="8193" width="12.85546875" style="9" customWidth="1"/>
    <col min="8194" max="8194" width="13.7109375" style="9" customWidth="1"/>
    <col min="8195" max="8195" width="25.7109375" style="9" customWidth="1"/>
    <col min="8196" max="8196" width="35.140625" style="9" customWidth="1"/>
    <col min="8197" max="8197" width="13.5703125" style="9" customWidth="1"/>
    <col min="8198" max="8198" width="17.7109375" style="9" customWidth="1"/>
    <col min="8199" max="8200" width="19" style="9" customWidth="1"/>
    <col min="8201" max="8201" width="13.85546875" style="9" customWidth="1"/>
    <col min="8202" max="8202" width="22" style="9" customWidth="1"/>
    <col min="8203" max="8203" width="24.42578125" style="9" customWidth="1"/>
    <col min="8204" max="8204" width="28.28515625" style="9" customWidth="1"/>
    <col min="8205" max="8447" width="9.140625" style="9"/>
    <col min="8448" max="8448" width="6.5703125" style="9" customWidth="1"/>
    <col min="8449" max="8449" width="12.85546875" style="9" customWidth="1"/>
    <col min="8450" max="8450" width="13.7109375" style="9" customWidth="1"/>
    <col min="8451" max="8451" width="25.7109375" style="9" customWidth="1"/>
    <col min="8452" max="8452" width="35.140625" style="9" customWidth="1"/>
    <col min="8453" max="8453" width="13.5703125" style="9" customWidth="1"/>
    <col min="8454" max="8454" width="17.7109375" style="9" customWidth="1"/>
    <col min="8455" max="8456" width="19" style="9" customWidth="1"/>
    <col min="8457" max="8457" width="13.85546875" style="9" customWidth="1"/>
    <col min="8458" max="8458" width="22" style="9" customWidth="1"/>
    <col min="8459" max="8459" width="24.42578125" style="9" customWidth="1"/>
    <col min="8460" max="8460" width="28.28515625" style="9" customWidth="1"/>
    <col min="8461" max="8703" width="9.140625" style="9"/>
    <col min="8704" max="8704" width="6.5703125" style="9" customWidth="1"/>
    <col min="8705" max="8705" width="12.85546875" style="9" customWidth="1"/>
    <col min="8706" max="8706" width="13.7109375" style="9" customWidth="1"/>
    <col min="8707" max="8707" width="25.7109375" style="9" customWidth="1"/>
    <col min="8708" max="8708" width="35.140625" style="9" customWidth="1"/>
    <col min="8709" max="8709" width="13.5703125" style="9" customWidth="1"/>
    <col min="8710" max="8710" width="17.7109375" style="9" customWidth="1"/>
    <col min="8711" max="8712" width="19" style="9" customWidth="1"/>
    <col min="8713" max="8713" width="13.85546875" style="9" customWidth="1"/>
    <col min="8714" max="8714" width="22" style="9" customWidth="1"/>
    <col min="8715" max="8715" width="24.42578125" style="9" customWidth="1"/>
    <col min="8716" max="8716" width="28.28515625" style="9" customWidth="1"/>
    <col min="8717" max="8959" width="9.140625" style="9"/>
    <col min="8960" max="8960" width="6.5703125" style="9" customWidth="1"/>
    <col min="8961" max="8961" width="12.85546875" style="9" customWidth="1"/>
    <col min="8962" max="8962" width="13.7109375" style="9" customWidth="1"/>
    <col min="8963" max="8963" width="25.7109375" style="9" customWidth="1"/>
    <col min="8964" max="8964" width="35.140625" style="9" customWidth="1"/>
    <col min="8965" max="8965" width="13.5703125" style="9" customWidth="1"/>
    <col min="8966" max="8966" width="17.7109375" style="9" customWidth="1"/>
    <col min="8967" max="8968" width="19" style="9" customWidth="1"/>
    <col min="8969" max="8969" width="13.85546875" style="9" customWidth="1"/>
    <col min="8970" max="8970" width="22" style="9" customWidth="1"/>
    <col min="8971" max="8971" width="24.42578125" style="9" customWidth="1"/>
    <col min="8972" max="8972" width="28.28515625" style="9" customWidth="1"/>
    <col min="8973" max="9215" width="9.140625" style="9"/>
    <col min="9216" max="9216" width="6.5703125" style="9" customWidth="1"/>
    <col min="9217" max="9217" width="12.85546875" style="9" customWidth="1"/>
    <col min="9218" max="9218" width="13.7109375" style="9" customWidth="1"/>
    <col min="9219" max="9219" width="25.7109375" style="9" customWidth="1"/>
    <col min="9220" max="9220" width="35.140625" style="9" customWidth="1"/>
    <col min="9221" max="9221" width="13.5703125" style="9" customWidth="1"/>
    <col min="9222" max="9222" width="17.7109375" style="9" customWidth="1"/>
    <col min="9223" max="9224" width="19" style="9" customWidth="1"/>
    <col min="9225" max="9225" width="13.85546875" style="9" customWidth="1"/>
    <col min="9226" max="9226" width="22" style="9" customWidth="1"/>
    <col min="9227" max="9227" width="24.42578125" style="9" customWidth="1"/>
    <col min="9228" max="9228" width="28.28515625" style="9" customWidth="1"/>
    <col min="9229" max="9471" width="9.140625" style="9"/>
    <col min="9472" max="9472" width="6.5703125" style="9" customWidth="1"/>
    <col min="9473" max="9473" width="12.85546875" style="9" customWidth="1"/>
    <col min="9474" max="9474" width="13.7109375" style="9" customWidth="1"/>
    <col min="9475" max="9475" width="25.7109375" style="9" customWidth="1"/>
    <col min="9476" max="9476" width="35.140625" style="9" customWidth="1"/>
    <col min="9477" max="9477" width="13.5703125" style="9" customWidth="1"/>
    <col min="9478" max="9478" width="17.7109375" style="9" customWidth="1"/>
    <col min="9479" max="9480" width="19" style="9" customWidth="1"/>
    <col min="9481" max="9481" width="13.85546875" style="9" customWidth="1"/>
    <col min="9482" max="9482" width="22" style="9" customWidth="1"/>
    <col min="9483" max="9483" width="24.42578125" style="9" customWidth="1"/>
    <col min="9484" max="9484" width="28.28515625" style="9" customWidth="1"/>
    <col min="9485" max="9727" width="9.140625" style="9"/>
    <col min="9728" max="9728" width="6.5703125" style="9" customWidth="1"/>
    <col min="9729" max="9729" width="12.85546875" style="9" customWidth="1"/>
    <col min="9730" max="9730" width="13.7109375" style="9" customWidth="1"/>
    <col min="9731" max="9731" width="25.7109375" style="9" customWidth="1"/>
    <col min="9732" max="9732" width="35.140625" style="9" customWidth="1"/>
    <col min="9733" max="9733" width="13.5703125" style="9" customWidth="1"/>
    <col min="9734" max="9734" width="17.7109375" style="9" customWidth="1"/>
    <col min="9735" max="9736" width="19" style="9" customWidth="1"/>
    <col min="9737" max="9737" width="13.85546875" style="9" customWidth="1"/>
    <col min="9738" max="9738" width="22" style="9" customWidth="1"/>
    <col min="9739" max="9739" width="24.42578125" style="9" customWidth="1"/>
    <col min="9740" max="9740" width="28.28515625" style="9" customWidth="1"/>
    <col min="9741" max="9983" width="9.140625" style="9"/>
    <col min="9984" max="9984" width="6.5703125" style="9" customWidth="1"/>
    <col min="9985" max="9985" width="12.85546875" style="9" customWidth="1"/>
    <col min="9986" max="9986" width="13.7109375" style="9" customWidth="1"/>
    <col min="9987" max="9987" width="25.7109375" style="9" customWidth="1"/>
    <col min="9988" max="9988" width="35.140625" style="9" customWidth="1"/>
    <col min="9989" max="9989" width="13.5703125" style="9" customWidth="1"/>
    <col min="9990" max="9990" width="17.7109375" style="9" customWidth="1"/>
    <col min="9991" max="9992" width="19" style="9" customWidth="1"/>
    <col min="9993" max="9993" width="13.85546875" style="9" customWidth="1"/>
    <col min="9994" max="9994" width="22" style="9" customWidth="1"/>
    <col min="9995" max="9995" width="24.42578125" style="9" customWidth="1"/>
    <col min="9996" max="9996" width="28.28515625" style="9" customWidth="1"/>
    <col min="9997" max="10239" width="9.140625" style="9"/>
    <col min="10240" max="10240" width="6.5703125" style="9" customWidth="1"/>
    <col min="10241" max="10241" width="12.85546875" style="9" customWidth="1"/>
    <col min="10242" max="10242" width="13.7109375" style="9" customWidth="1"/>
    <col min="10243" max="10243" width="25.7109375" style="9" customWidth="1"/>
    <col min="10244" max="10244" width="35.140625" style="9" customWidth="1"/>
    <col min="10245" max="10245" width="13.5703125" style="9" customWidth="1"/>
    <col min="10246" max="10246" width="17.7109375" style="9" customWidth="1"/>
    <col min="10247" max="10248" width="19" style="9" customWidth="1"/>
    <col min="10249" max="10249" width="13.85546875" style="9" customWidth="1"/>
    <col min="10250" max="10250" width="22" style="9" customWidth="1"/>
    <col min="10251" max="10251" width="24.42578125" style="9" customWidth="1"/>
    <col min="10252" max="10252" width="28.28515625" style="9" customWidth="1"/>
    <col min="10253" max="10495" width="9.140625" style="9"/>
    <col min="10496" max="10496" width="6.5703125" style="9" customWidth="1"/>
    <col min="10497" max="10497" width="12.85546875" style="9" customWidth="1"/>
    <col min="10498" max="10498" width="13.7109375" style="9" customWidth="1"/>
    <col min="10499" max="10499" width="25.7109375" style="9" customWidth="1"/>
    <col min="10500" max="10500" width="35.140625" style="9" customWidth="1"/>
    <col min="10501" max="10501" width="13.5703125" style="9" customWidth="1"/>
    <col min="10502" max="10502" width="17.7109375" style="9" customWidth="1"/>
    <col min="10503" max="10504" width="19" style="9" customWidth="1"/>
    <col min="10505" max="10505" width="13.85546875" style="9" customWidth="1"/>
    <col min="10506" max="10506" width="22" style="9" customWidth="1"/>
    <col min="10507" max="10507" width="24.42578125" style="9" customWidth="1"/>
    <col min="10508" max="10508" width="28.28515625" style="9" customWidth="1"/>
    <col min="10509" max="10751" width="9.140625" style="9"/>
    <col min="10752" max="10752" width="6.5703125" style="9" customWidth="1"/>
    <col min="10753" max="10753" width="12.85546875" style="9" customWidth="1"/>
    <col min="10754" max="10754" width="13.7109375" style="9" customWidth="1"/>
    <col min="10755" max="10755" width="25.7109375" style="9" customWidth="1"/>
    <col min="10756" max="10756" width="35.140625" style="9" customWidth="1"/>
    <col min="10757" max="10757" width="13.5703125" style="9" customWidth="1"/>
    <col min="10758" max="10758" width="17.7109375" style="9" customWidth="1"/>
    <col min="10759" max="10760" width="19" style="9" customWidth="1"/>
    <col min="10761" max="10761" width="13.85546875" style="9" customWidth="1"/>
    <col min="10762" max="10762" width="22" style="9" customWidth="1"/>
    <col min="10763" max="10763" width="24.42578125" style="9" customWidth="1"/>
    <col min="10764" max="10764" width="28.28515625" style="9" customWidth="1"/>
    <col min="10765" max="11007" width="9.140625" style="9"/>
    <col min="11008" max="11008" width="6.5703125" style="9" customWidth="1"/>
    <col min="11009" max="11009" width="12.85546875" style="9" customWidth="1"/>
    <col min="11010" max="11010" width="13.7109375" style="9" customWidth="1"/>
    <col min="11011" max="11011" width="25.7109375" style="9" customWidth="1"/>
    <col min="11012" max="11012" width="35.140625" style="9" customWidth="1"/>
    <col min="11013" max="11013" width="13.5703125" style="9" customWidth="1"/>
    <col min="11014" max="11014" width="17.7109375" style="9" customWidth="1"/>
    <col min="11015" max="11016" width="19" style="9" customWidth="1"/>
    <col min="11017" max="11017" width="13.85546875" style="9" customWidth="1"/>
    <col min="11018" max="11018" width="22" style="9" customWidth="1"/>
    <col min="11019" max="11019" width="24.42578125" style="9" customWidth="1"/>
    <col min="11020" max="11020" width="28.28515625" style="9" customWidth="1"/>
    <col min="11021" max="11263" width="9.140625" style="9"/>
    <col min="11264" max="11264" width="6.5703125" style="9" customWidth="1"/>
    <col min="11265" max="11265" width="12.85546875" style="9" customWidth="1"/>
    <col min="11266" max="11266" width="13.7109375" style="9" customWidth="1"/>
    <col min="11267" max="11267" width="25.7109375" style="9" customWidth="1"/>
    <col min="11268" max="11268" width="35.140625" style="9" customWidth="1"/>
    <col min="11269" max="11269" width="13.5703125" style="9" customWidth="1"/>
    <col min="11270" max="11270" width="17.7109375" style="9" customWidth="1"/>
    <col min="11271" max="11272" width="19" style="9" customWidth="1"/>
    <col min="11273" max="11273" width="13.85546875" style="9" customWidth="1"/>
    <col min="11274" max="11274" width="22" style="9" customWidth="1"/>
    <col min="11275" max="11275" width="24.42578125" style="9" customWidth="1"/>
    <col min="11276" max="11276" width="28.28515625" style="9" customWidth="1"/>
    <col min="11277" max="11519" width="9.140625" style="9"/>
    <col min="11520" max="11520" width="6.5703125" style="9" customWidth="1"/>
    <col min="11521" max="11521" width="12.85546875" style="9" customWidth="1"/>
    <col min="11522" max="11522" width="13.7109375" style="9" customWidth="1"/>
    <col min="11523" max="11523" width="25.7109375" style="9" customWidth="1"/>
    <col min="11524" max="11524" width="35.140625" style="9" customWidth="1"/>
    <col min="11525" max="11525" width="13.5703125" style="9" customWidth="1"/>
    <col min="11526" max="11526" width="17.7109375" style="9" customWidth="1"/>
    <col min="11527" max="11528" width="19" style="9" customWidth="1"/>
    <col min="11529" max="11529" width="13.85546875" style="9" customWidth="1"/>
    <col min="11530" max="11530" width="22" style="9" customWidth="1"/>
    <col min="11531" max="11531" width="24.42578125" style="9" customWidth="1"/>
    <col min="11532" max="11532" width="28.28515625" style="9" customWidth="1"/>
    <col min="11533" max="11775" width="9.140625" style="9"/>
    <col min="11776" max="11776" width="6.5703125" style="9" customWidth="1"/>
    <col min="11777" max="11777" width="12.85546875" style="9" customWidth="1"/>
    <col min="11778" max="11778" width="13.7109375" style="9" customWidth="1"/>
    <col min="11779" max="11779" width="25.7109375" style="9" customWidth="1"/>
    <col min="11780" max="11780" width="35.140625" style="9" customWidth="1"/>
    <col min="11781" max="11781" width="13.5703125" style="9" customWidth="1"/>
    <col min="11782" max="11782" width="17.7109375" style="9" customWidth="1"/>
    <col min="11783" max="11784" width="19" style="9" customWidth="1"/>
    <col min="11785" max="11785" width="13.85546875" style="9" customWidth="1"/>
    <col min="11786" max="11786" width="22" style="9" customWidth="1"/>
    <col min="11787" max="11787" width="24.42578125" style="9" customWidth="1"/>
    <col min="11788" max="11788" width="28.28515625" style="9" customWidth="1"/>
    <col min="11789" max="12031" width="9.140625" style="9"/>
    <col min="12032" max="12032" width="6.5703125" style="9" customWidth="1"/>
    <col min="12033" max="12033" width="12.85546875" style="9" customWidth="1"/>
    <col min="12034" max="12034" width="13.7109375" style="9" customWidth="1"/>
    <col min="12035" max="12035" width="25.7109375" style="9" customWidth="1"/>
    <col min="12036" max="12036" width="35.140625" style="9" customWidth="1"/>
    <col min="12037" max="12037" width="13.5703125" style="9" customWidth="1"/>
    <col min="12038" max="12038" width="17.7109375" style="9" customWidth="1"/>
    <col min="12039" max="12040" width="19" style="9" customWidth="1"/>
    <col min="12041" max="12041" width="13.85546875" style="9" customWidth="1"/>
    <col min="12042" max="12042" width="22" style="9" customWidth="1"/>
    <col min="12043" max="12043" width="24.42578125" style="9" customWidth="1"/>
    <col min="12044" max="12044" width="28.28515625" style="9" customWidth="1"/>
    <col min="12045" max="12287" width="9.140625" style="9"/>
    <col min="12288" max="12288" width="6.5703125" style="9" customWidth="1"/>
    <col min="12289" max="12289" width="12.85546875" style="9" customWidth="1"/>
    <col min="12290" max="12290" width="13.7109375" style="9" customWidth="1"/>
    <col min="12291" max="12291" width="25.7109375" style="9" customWidth="1"/>
    <col min="12292" max="12292" width="35.140625" style="9" customWidth="1"/>
    <col min="12293" max="12293" width="13.5703125" style="9" customWidth="1"/>
    <col min="12294" max="12294" width="17.7109375" style="9" customWidth="1"/>
    <col min="12295" max="12296" width="19" style="9" customWidth="1"/>
    <col min="12297" max="12297" width="13.85546875" style="9" customWidth="1"/>
    <col min="12298" max="12298" width="22" style="9" customWidth="1"/>
    <col min="12299" max="12299" width="24.42578125" style="9" customWidth="1"/>
    <col min="12300" max="12300" width="28.28515625" style="9" customWidth="1"/>
    <col min="12301" max="12543" width="9.140625" style="9"/>
    <col min="12544" max="12544" width="6.5703125" style="9" customWidth="1"/>
    <col min="12545" max="12545" width="12.85546875" style="9" customWidth="1"/>
    <col min="12546" max="12546" width="13.7109375" style="9" customWidth="1"/>
    <col min="12547" max="12547" width="25.7109375" style="9" customWidth="1"/>
    <col min="12548" max="12548" width="35.140625" style="9" customWidth="1"/>
    <col min="12549" max="12549" width="13.5703125" style="9" customWidth="1"/>
    <col min="12550" max="12550" width="17.7109375" style="9" customWidth="1"/>
    <col min="12551" max="12552" width="19" style="9" customWidth="1"/>
    <col min="12553" max="12553" width="13.85546875" style="9" customWidth="1"/>
    <col min="12554" max="12554" width="22" style="9" customWidth="1"/>
    <col min="12555" max="12555" width="24.42578125" style="9" customWidth="1"/>
    <col min="12556" max="12556" width="28.28515625" style="9" customWidth="1"/>
    <col min="12557" max="12799" width="9.140625" style="9"/>
    <col min="12800" max="12800" width="6.5703125" style="9" customWidth="1"/>
    <col min="12801" max="12801" width="12.85546875" style="9" customWidth="1"/>
    <col min="12802" max="12802" width="13.7109375" style="9" customWidth="1"/>
    <col min="12803" max="12803" width="25.7109375" style="9" customWidth="1"/>
    <col min="12804" max="12804" width="35.140625" style="9" customWidth="1"/>
    <col min="12805" max="12805" width="13.5703125" style="9" customWidth="1"/>
    <col min="12806" max="12806" width="17.7109375" style="9" customWidth="1"/>
    <col min="12807" max="12808" width="19" style="9" customWidth="1"/>
    <col min="12809" max="12809" width="13.85546875" style="9" customWidth="1"/>
    <col min="12810" max="12810" width="22" style="9" customWidth="1"/>
    <col min="12811" max="12811" width="24.42578125" style="9" customWidth="1"/>
    <col min="12812" max="12812" width="28.28515625" style="9" customWidth="1"/>
    <col min="12813" max="13055" width="9.140625" style="9"/>
    <col min="13056" max="13056" width="6.5703125" style="9" customWidth="1"/>
    <col min="13057" max="13057" width="12.85546875" style="9" customWidth="1"/>
    <col min="13058" max="13058" width="13.7109375" style="9" customWidth="1"/>
    <col min="13059" max="13059" width="25.7109375" style="9" customWidth="1"/>
    <col min="13060" max="13060" width="35.140625" style="9" customWidth="1"/>
    <col min="13061" max="13061" width="13.5703125" style="9" customWidth="1"/>
    <col min="13062" max="13062" width="17.7109375" style="9" customWidth="1"/>
    <col min="13063" max="13064" width="19" style="9" customWidth="1"/>
    <col min="13065" max="13065" width="13.85546875" style="9" customWidth="1"/>
    <col min="13066" max="13066" width="22" style="9" customWidth="1"/>
    <col min="13067" max="13067" width="24.42578125" style="9" customWidth="1"/>
    <col min="13068" max="13068" width="28.28515625" style="9" customWidth="1"/>
    <col min="13069" max="13311" width="9.140625" style="9"/>
    <col min="13312" max="13312" width="6.5703125" style="9" customWidth="1"/>
    <col min="13313" max="13313" width="12.85546875" style="9" customWidth="1"/>
    <col min="13314" max="13314" width="13.7109375" style="9" customWidth="1"/>
    <col min="13315" max="13315" width="25.7109375" style="9" customWidth="1"/>
    <col min="13316" max="13316" width="35.140625" style="9" customWidth="1"/>
    <col min="13317" max="13317" width="13.5703125" style="9" customWidth="1"/>
    <col min="13318" max="13318" width="17.7109375" style="9" customWidth="1"/>
    <col min="13319" max="13320" width="19" style="9" customWidth="1"/>
    <col min="13321" max="13321" width="13.85546875" style="9" customWidth="1"/>
    <col min="13322" max="13322" width="22" style="9" customWidth="1"/>
    <col min="13323" max="13323" width="24.42578125" style="9" customWidth="1"/>
    <col min="13324" max="13324" width="28.28515625" style="9" customWidth="1"/>
    <col min="13325" max="13567" width="9.140625" style="9"/>
    <col min="13568" max="13568" width="6.5703125" style="9" customWidth="1"/>
    <col min="13569" max="13569" width="12.85546875" style="9" customWidth="1"/>
    <col min="13570" max="13570" width="13.7109375" style="9" customWidth="1"/>
    <col min="13571" max="13571" width="25.7109375" style="9" customWidth="1"/>
    <col min="13572" max="13572" width="35.140625" style="9" customWidth="1"/>
    <col min="13573" max="13573" width="13.5703125" style="9" customWidth="1"/>
    <col min="13574" max="13574" width="17.7109375" style="9" customWidth="1"/>
    <col min="13575" max="13576" width="19" style="9" customWidth="1"/>
    <col min="13577" max="13577" width="13.85546875" style="9" customWidth="1"/>
    <col min="13578" max="13578" width="22" style="9" customWidth="1"/>
    <col min="13579" max="13579" width="24.42578125" style="9" customWidth="1"/>
    <col min="13580" max="13580" width="28.28515625" style="9" customWidth="1"/>
    <col min="13581" max="13823" width="9.140625" style="9"/>
    <col min="13824" max="13824" width="6.5703125" style="9" customWidth="1"/>
    <col min="13825" max="13825" width="12.85546875" style="9" customWidth="1"/>
    <col min="13826" max="13826" width="13.7109375" style="9" customWidth="1"/>
    <col min="13827" max="13827" width="25.7109375" style="9" customWidth="1"/>
    <col min="13828" max="13828" width="35.140625" style="9" customWidth="1"/>
    <col min="13829" max="13829" width="13.5703125" style="9" customWidth="1"/>
    <col min="13830" max="13830" width="17.7109375" style="9" customWidth="1"/>
    <col min="13831" max="13832" width="19" style="9" customWidth="1"/>
    <col min="13833" max="13833" width="13.85546875" style="9" customWidth="1"/>
    <col min="13834" max="13834" width="22" style="9" customWidth="1"/>
    <col min="13835" max="13835" width="24.42578125" style="9" customWidth="1"/>
    <col min="13836" max="13836" width="28.28515625" style="9" customWidth="1"/>
    <col min="13837" max="14079" width="9.140625" style="9"/>
    <col min="14080" max="14080" width="6.5703125" style="9" customWidth="1"/>
    <col min="14081" max="14081" width="12.85546875" style="9" customWidth="1"/>
    <col min="14082" max="14082" width="13.7109375" style="9" customWidth="1"/>
    <col min="14083" max="14083" width="25.7109375" style="9" customWidth="1"/>
    <col min="14084" max="14084" width="35.140625" style="9" customWidth="1"/>
    <col min="14085" max="14085" width="13.5703125" style="9" customWidth="1"/>
    <col min="14086" max="14086" width="17.7109375" style="9" customWidth="1"/>
    <col min="14087" max="14088" width="19" style="9" customWidth="1"/>
    <col min="14089" max="14089" width="13.85546875" style="9" customWidth="1"/>
    <col min="14090" max="14090" width="22" style="9" customWidth="1"/>
    <col min="14091" max="14091" width="24.42578125" style="9" customWidth="1"/>
    <col min="14092" max="14092" width="28.28515625" style="9" customWidth="1"/>
    <col min="14093" max="14335" width="9.140625" style="9"/>
    <col min="14336" max="14336" width="6.5703125" style="9" customWidth="1"/>
    <col min="14337" max="14337" width="12.85546875" style="9" customWidth="1"/>
    <col min="14338" max="14338" width="13.7109375" style="9" customWidth="1"/>
    <col min="14339" max="14339" width="25.7109375" style="9" customWidth="1"/>
    <col min="14340" max="14340" width="35.140625" style="9" customWidth="1"/>
    <col min="14341" max="14341" width="13.5703125" style="9" customWidth="1"/>
    <col min="14342" max="14342" width="17.7109375" style="9" customWidth="1"/>
    <col min="14343" max="14344" width="19" style="9" customWidth="1"/>
    <col min="14345" max="14345" width="13.85546875" style="9" customWidth="1"/>
    <col min="14346" max="14346" width="22" style="9" customWidth="1"/>
    <col min="14347" max="14347" width="24.42578125" style="9" customWidth="1"/>
    <col min="14348" max="14348" width="28.28515625" style="9" customWidth="1"/>
    <col min="14349" max="14591" width="9.140625" style="9"/>
    <col min="14592" max="14592" width="6.5703125" style="9" customWidth="1"/>
    <col min="14593" max="14593" width="12.85546875" style="9" customWidth="1"/>
    <col min="14594" max="14594" width="13.7109375" style="9" customWidth="1"/>
    <col min="14595" max="14595" width="25.7109375" style="9" customWidth="1"/>
    <col min="14596" max="14596" width="35.140625" style="9" customWidth="1"/>
    <col min="14597" max="14597" width="13.5703125" style="9" customWidth="1"/>
    <col min="14598" max="14598" width="17.7109375" style="9" customWidth="1"/>
    <col min="14599" max="14600" width="19" style="9" customWidth="1"/>
    <col min="14601" max="14601" width="13.85546875" style="9" customWidth="1"/>
    <col min="14602" max="14602" width="22" style="9" customWidth="1"/>
    <col min="14603" max="14603" width="24.42578125" style="9" customWidth="1"/>
    <col min="14604" max="14604" width="28.28515625" style="9" customWidth="1"/>
    <col min="14605" max="14847" width="9.140625" style="9"/>
    <col min="14848" max="14848" width="6.5703125" style="9" customWidth="1"/>
    <col min="14849" max="14849" width="12.85546875" style="9" customWidth="1"/>
    <col min="14850" max="14850" width="13.7109375" style="9" customWidth="1"/>
    <col min="14851" max="14851" width="25.7109375" style="9" customWidth="1"/>
    <col min="14852" max="14852" width="35.140625" style="9" customWidth="1"/>
    <col min="14853" max="14853" width="13.5703125" style="9" customWidth="1"/>
    <col min="14854" max="14854" width="17.7109375" style="9" customWidth="1"/>
    <col min="14855" max="14856" width="19" style="9" customWidth="1"/>
    <col min="14857" max="14857" width="13.85546875" style="9" customWidth="1"/>
    <col min="14858" max="14858" width="22" style="9" customWidth="1"/>
    <col min="14859" max="14859" width="24.42578125" style="9" customWidth="1"/>
    <col min="14860" max="14860" width="28.28515625" style="9" customWidth="1"/>
    <col min="14861" max="15103" width="9.140625" style="9"/>
    <col min="15104" max="15104" width="6.5703125" style="9" customWidth="1"/>
    <col min="15105" max="15105" width="12.85546875" style="9" customWidth="1"/>
    <col min="15106" max="15106" width="13.7109375" style="9" customWidth="1"/>
    <col min="15107" max="15107" width="25.7109375" style="9" customWidth="1"/>
    <col min="15108" max="15108" width="35.140625" style="9" customWidth="1"/>
    <col min="15109" max="15109" width="13.5703125" style="9" customWidth="1"/>
    <col min="15110" max="15110" width="17.7109375" style="9" customWidth="1"/>
    <col min="15111" max="15112" width="19" style="9" customWidth="1"/>
    <col min="15113" max="15113" width="13.85546875" style="9" customWidth="1"/>
    <col min="15114" max="15114" width="22" style="9" customWidth="1"/>
    <col min="15115" max="15115" width="24.42578125" style="9" customWidth="1"/>
    <col min="15116" max="15116" width="28.28515625" style="9" customWidth="1"/>
    <col min="15117" max="15359" width="9.140625" style="9"/>
    <col min="15360" max="15360" width="6.5703125" style="9" customWidth="1"/>
    <col min="15361" max="15361" width="12.85546875" style="9" customWidth="1"/>
    <col min="15362" max="15362" width="13.7109375" style="9" customWidth="1"/>
    <col min="15363" max="15363" width="25.7109375" style="9" customWidth="1"/>
    <col min="15364" max="15364" width="35.140625" style="9" customWidth="1"/>
    <col min="15365" max="15365" width="13.5703125" style="9" customWidth="1"/>
    <col min="15366" max="15366" width="17.7109375" style="9" customWidth="1"/>
    <col min="15367" max="15368" width="19" style="9" customWidth="1"/>
    <col min="15369" max="15369" width="13.85546875" style="9" customWidth="1"/>
    <col min="15370" max="15370" width="22" style="9" customWidth="1"/>
    <col min="15371" max="15371" width="24.42578125" style="9" customWidth="1"/>
    <col min="15372" max="15372" width="28.28515625" style="9" customWidth="1"/>
    <col min="15373" max="15615" width="9.140625" style="9"/>
    <col min="15616" max="15616" width="6.5703125" style="9" customWidth="1"/>
    <col min="15617" max="15617" width="12.85546875" style="9" customWidth="1"/>
    <col min="15618" max="15618" width="13.7109375" style="9" customWidth="1"/>
    <col min="15619" max="15619" width="25.7109375" style="9" customWidth="1"/>
    <col min="15620" max="15620" width="35.140625" style="9" customWidth="1"/>
    <col min="15621" max="15621" width="13.5703125" style="9" customWidth="1"/>
    <col min="15622" max="15622" width="17.7109375" style="9" customWidth="1"/>
    <col min="15623" max="15624" width="19" style="9" customWidth="1"/>
    <col min="15625" max="15625" width="13.85546875" style="9" customWidth="1"/>
    <col min="15626" max="15626" width="22" style="9" customWidth="1"/>
    <col min="15627" max="15627" width="24.42578125" style="9" customWidth="1"/>
    <col min="15628" max="15628" width="28.28515625" style="9" customWidth="1"/>
    <col min="15629" max="15871" width="9.140625" style="9"/>
    <col min="15872" max="15872" width="6.5703125" style="9" customWidth="1"/>
    <col min="15873" max="15873" width="12.85546875" style="9" customWidth="1"/>
    <col min="15874" max="15874" width="13.7109375" style="9" customWidth="1"/>
    <col min="15875" max="15875" width="25.7109375" style="9" customWidth="1"/>
    <col min="15876" max="15876" width="35.140625" style="9" customWidth="1"/>
    <col min="15877" max="15877" width="13.5703125" style="9" customWidth="1"/>
    <col min="15878" max="15878" width="17.7109375" style="9" customWidth="1"/>
    <col min="15879" max="15880" width="19" style="9" customWidth="1"/>
    <col min="15881" max="15881" width="13.85546875" style="9" customWidth="1"/>
    <col min="15882" max="15882" width="22" style="9" customWidth="1"/>
    <col min="15883" max="15883" width="24.42578125" style="9" customWidth="1"/>
    <col min="15884" max="15884" width="28.28515625" style="9" customWidth="1"/>
    <col min="15885" max="16127" width="9.140625" style="9"/>
    <col min="16128" max="16128" width="6.5703125" style="9" customWidth="1"/>
    <col min="16129" max="16129" width="12.85546875" style="9" customWidth="1"/>
    <col min="16130" max="16130" width="13.7109375" style="9" customWidth="1"/>
    <col min="16131" max="16131" width="25.7109375" style="9" customWidth="1"/>
    <col min="16132" max="16132" width="35.140625" style="9" customWidth="1"/>
    <col min="16133" max="16133" width="13.5703125" style="9" customWidth="1"/>
    <col min="16134" max="16134" width="17.7109375" style="9" customWidth="1"/>
    <col min="16135" max="16136" width="19" style="9" customWidth="1"/>
    <col min="16137" max="16137" width="13.85546875" style="9" customWidth="1"/>
    <col min="16138" max="16138" width="22" style="9" customWidth="1"/>
    <col min="16139" max="16139" width="24.42578125" style="9" customWidth="1"/>
    <col min="16140" max="16140" width="28.28515625" style="9" customWidth="1"/>
    <col min="16141" max="16384" width="9.140625" style="9"/>
  </cols>
  <sheetData>
    <row r="2" spans="1:6">
      <c r="A2" s="2" t="s">
        <v>13</v>
      </c>
      <c r="B2" s="2"/>
      <c r="C2" s="2"/>
      <c r="D2" s="2"/>
    </row>
    <row r="3" spans="1:6" ht="22.5" customHeight="1">
      <c r="A3" s="2" t="s">
        <v>14</v>
      </c>
      <c r="B3" s="2"/>
      <c r="C3" s="2"/>
      <c r="D3" s="2"/>
    </row>
    <row r="4" spans="1:6" ht="21.75" customHeight="1">
      <c r="A4" s="2" t="s">
        <v>22</v>
      </c>
      <c r="B4" s="2"/>
      <c r="C4" s="2"/>
      <c r="D4" s="2"/>
    </row>
    <row r="5" spans="1:6" s="24" customFormat="1" ht="24" customHeight="1" thickBot="1">
      <c r="A5" s="23"/>
      <c r="B5" s="23"/>
      <c r="C5" s="23"/>
      <c r="D5" s="2" t="s">
        <v>126</v>
      </c>
      <c r="E5" s="72"/>
      <c r="F5" s="1"/>
    </row>
    <row r="6" spans="1:6" s="85" customFormat="1" ht="82.5">
      <c r="A6" s="127" t="s">
        <v>23</v>
      </c>
      <c r="B6" s="128" t="s">
        <v>24</v>
      </c>
      <c r="C6" s="129" t="s">
        <v>25</v>
      </c>
      <c r="D6" s="129" t="s">
        <v>15</v>
      </c>
      <c r="E6" s="129" t="s">
        <v>26</v>
      </c>
      <c r="F6" s="130" t="s">
        <v>28</v>
      </c>
    </row>
    <row r="7" spans="1:6" s="136" customFormat="1" ht="31.5" customHeight="1">
      <c r="A7" s="162">
        <v>1</v>
      </c>
      <c r="B7" s="132">
        <v>43283</v>
      </c>
      <c r="C7" s="133">
        <v>978</v>
      </c>
      <c r="D7" s="134" t="s">
        <v>36</v>
      </c>
      <c r="E7" s="149" t="s">
        <v>242</v>
      </c>
      <c r="F7" s="135">
        <v>-200</v>
      </c>
    </row>
    <row r="8" spans="1:6" s="136" customFormat="1" ht="38.25" customHeight="1">
      <c r="A8" s="163">
        <f>1+A7</f>
        <v>2</v>
      </c>
      <c r="B8" s="137">
        <v>43283</v>
      </c>
      <c r="C8" s="138">
        <v>980</v>
      </c>
      <c r="D8" s="134" t="s">
        <v>36</v>
      </c>
      <c r="E8" s="150" t="s">
        <v>243</v>
      </c>
      <c r="F8" s="139">
        <v>-200</v>
      </c>
    </row>
    <row r="9" spans="1:6" s="136" customFormat="1" ht="41.25" customHeight="1">
      <c r="A9" s="163">
        <f t="shared" ref="A9:A72" si="0">1+A8</f>
        <v>3</v>
      </c>
      <c r="B9" s="137">
        <v>43283</v>
      </c>
      <c r="C9" s="138">
        <v>98</v>
      </c>
      <c r="D9" s="134" t="s">
        <v>36</v>
      </c>
      <c r="E9" s="150" t="s">
        <v>244</v>
      </c>
      <c r="F9" s="139">
        <v>98.49</v>
      </c>
    </row>
    <row r="10" spans="1:6" s="136" customFormat="1" ht="33.75" customHeight="1">
      <c r="A10" s="163">
        <f t="shared" si="0"/>
        <v>4</v>
      </c>
      <c r="B10" s="137">
        <v>43284</v>
      </c>
      <c r="C10" s="138">
        <v>988</v>
      </c>
      <c r="D10" s="134" t="s">
        <v>108</v>
      </c>
      <c r="E10" s="140" t="s">
        <v>245</v>
      </c>
      <c r="F10" s="139">
        <v>540</v>
      </c>
    </row>
    <row r="11" spans="1:6" s="160" customFormat="1" ht="70.5" customHeight="1">
      <c r="A11" s="163">
        <f t="shared" si="0"/>
        <v>5</v>
      </c>
      <c r="B11" s="157">
        <v>43284</v>
      </c>
      <c r="C11" s="158">
        <v>989</v>
      </c>
      <c r="D11" s="151" t="s">
        <v>108</v>
      </c>
      <c r="E11" s="156" t="s">
        <v>326</v>
      </c>
      <c r="F11" s="159">
        <f>32-2.99</f>
        <v>29.009999999999998</v>
      </c>
    </row>
    <row r="12" spans="1:6" s="136" customFormat="1" ht="33" customHeight="1">
      <c r="A12" s="163">
        <f t="shared" si="0"/>
        <v>6</v>
      </c>
      <c r="B12" s="137">
        <v>43285</v>
      </c>
      <c r="C12" s="138">
        <v>990</v>
      </c>
      <c r="D12" s="134" t="s">
        <v>127</v>
      </c>
      <c r="E12" s="140" t="s">
        <v>246</v>
      </c>
      <c r="F12" s="139">
        <v>500</v>
      </c>
    </row>
    <row r="13" spans="1:6" s="136" customFormat="1" ht="41.25" customHeight="1">
      <c r="A13" s="163">
        <f t="shared" si="0"/>
        <v>7</v>
      </c>
      <c r="B13" s="137">
        <v>43285</v>
      </c>
      <c r="C13" s="138">
        <v>1267</v>
      </c>
      <c r="D13" s="151" t="s">
        <v>36</v>
      </c>
      <c r="E13" s="140" t="s">
        <v>284</v>
      </c>
      <c r="F13" s="139">
        <v>-49.05</v>
      </c>
    </row>
    <row r="14" spans="1:6" s="136" customFormat="1" ht="52.5" customHeight="1">
      <c r="A14" s="163">
        <f t="shared" si="0"/>
        <v>8</v>
      </c>
      <c r="B14" s="137">
        <v>43285</v>
      </c>
      <c r="C14" s="138">
        <v>1268</v>
      </c>
      <c r="D14" s="151" t="s">
        <v>36</v>
      </c>
      <c r="E14" s="140" t="s">
        <v>285</v>
      </c>
      <c r="F14" s="139">
        <v>-88.76</v>
      </c>
    </row>
    <row r="15" spans="1:6" s="136" customFormat="1" ht="38.25" customHeight="1">
      <c r="A15" s="163">
        <f t="shared" si="0"/>
        <v>9</v>
      </c>
      <c r="B15" s="137">
        <v>43286</v>
      </c>
      <c r="C15" s="138">
        <v>1872</v>
      </c>
      <c r="D15" s="134" t="s">
        <v>108</v>
      </c>
      <c r="E15" s="140" t="s">
        <v>322</v>
      </c>
      <c r="F15" s="139">
        <f>1200-19.46</f>
        <v>1180.54</v>
      </c>
    </row>
    <row r="16" spans="1:6" s="136" customFormat="1" ht="52.5" customHeight="1">
      <c r="A16" s="163">
        <f t="shared" si="0"/>
        <v>10</v>
      </c>
      <c r="B16" s="137">
        <v>43287</v>
      </c>
      <c r="C16" s="138">
        <v>1877</v>
      </c>
      <c r="D16" s="151" t="s">
        <v>109</v>
      </c>
      <c r="E16" s="140" t="s">
        <v>128</v>
      </c>
      <c r="F16" s="139">
        <v>39.93</v>
      </c>
    </row>
    <row r="17" spans="1:6" s="136" customFormat="1" ht="53.25" customHeight="1">
      <c r="A17" s="163">
        <f t="shared" si="0"/>
        <v>11</v>
      </c>
      <c r="B17" s="137">
        <v>43287</v>
      </c>
      <c r="C17" s="138">
        <v>1878</v>
      </c>
      <c r="D17" s="151" t="s">
        <v>109</v>
      </c>
      <c r="E17" s="150" t="s">
        <v>247</v>
      </c>
      <c r="F17" s="139">
        <v>2205.8200000000002</v>
      </c>
    </row>
    <row r="18" spans="1:6" s="136" customFormat="1" ht="62.25" customHeight="1">
      <c r="A18" s="163">
        <f t="shared" si="0"/>
        <v>12</v>
      </c>
      <c r="B18" s="137">
        <v>43287</v>
      </c>
      <c r="C18" s="138">
        <v>1879</v>
      </c>
      <c r="D18" s="134" t="s">
        <v>108</v>
      </c>
      <c r="E18" s="140" t="s">
        <v>248</v>
      </c>
      <c r="F18" s="139">
        <v>2099.52</v>
      </c>
    </row>
    <row r="19" spans="1:6" s="136" customFormat="1" ht="51" customHeight="1">
      <c r="A19" s="163">
        <f t="shared" si="0"/>
        <v>13</v>
      </c>
      <c r="B19" s="137">
        <v>43287</v>
      </c>
      <c r="C19" s="138">
        <v>1880</v>
      </c>
      <c r="D19" s="134" t="s">
        <v>108</v>
      </c>
      <c r="E19" s="140" t="s">
        <v>321</v>
      </c>
      <c r="F19" s="139">
        <v>3300</v>
      </c>
    </row>
    <row r="20" spans="1:6" s="136" customFormat="1" ht="58.5" customHeight="1">
      <c r="A20" s="163">
        <f t="shared" si="0"/>
        <v>14</v>
      </c>
      <c r="B20" s="137">
        <v>43287</v>
      </c>
      <c r="C20" s="138">
        <v>1886</v>
      </c>
      <c r="D20" s="151" t="s">
        <v>129</v>
      </c>
      <c r="E20" s="140" t="s">
        <v>323</v>
      </c>
      <c r="F20" s="139">
        <v>29.5</v>
      </c>
    </row>
    <row r="21" spans="1:6" s="136" customFormat="1" ht="57.75" customHeight="1">
      <c r="A21" s="163">
        <f t="shared" si="0"/>
        <v>15</v>
      </c>
      <c r="B21" s="137">
        <v>43290</v>
      </c>
      <c r="C21" s="138">
        <v>1803</v>
      </c>
      <c r="D21" s="134" t="s">
        <v>36</v>
      </c>
      <c r="E21" s="140" t="s">
        <v>324</v>
      </c>
      <c r="F21" s="139">
        <v>-33</v>
      </c>
    </row>
    <row r="22" spans="1:6" s="136" customFormat="1" ht="52.5" customHeight="1">
      <c r="A22" s="163">
        <f t="shared" si="0"/>
        <v>16</v>
      </c>
      <c r="B22" s="137">
        <v>43290</v>
      </c>
      <c r="C22" s="138">
        <v>1876</v>
      </c>
      <c r="D22" s="151" t="s">
        <v>109</v>
      </c>
      <c r="E22" s="140" t="s">
        <v>319</v>
      </c>
      <c r="F22" s="139">
        <v>29575.56</v>
      </c>
    </row>
    <row r="23" spans="1:6" s="136" customFormat="1" ht="40.5" customHeight="1">
      <c r="A23" s="163">
        <f t="shared" si="0"/>
        <v>17</v>
      </c>
      <c r="B23" s="137">
        <v>43290</v>
      </c>
      <c r="C23" s="138">
        <v>1881</v>
      </c>
      <c r="D23" s="134" t="s">
        <v>130</v>
      </c>
      <c r="E23" s="140" t="s">
        <v>320</v>
      </c>
      <c r="F23" s="139">
        <v>390.8</v>
      </c>
    </row>
    <row r="24" spans="1:6" s="136" customFormat="1" ht="33.75" customHeight="1">
      <c r="A24" s="163">
        <f t="shared" si="0"/>
        <v>18</v>
      </c>
      <c r="B24" s="137">
        <v>43292</v>
      </c>
      <c r="C24" s="138">
        <v>1891</v>
      </c>
      <c r="D24" s="134" t="s">
        <v>36</v>
      </c>
      <c r="E24" s="140" t="s">
        <v>325</v>
      </c>
      <c r="F24" s="139">
        <v>-7000</v>
      </c>
    </row>
    <row r="25" spans="1:6" s="136" customFormat="1" ht="90" customHeight="1">
      <c r="A25" s="163">
        <f t="shared" si="0"/>
        <v>19</v>
      </c>
      <c r="B25" s="137">
        <v>43292</v>
      </c>
      <c r="C25" s="138">
        <v>3026</v>
      </c>
      <c r="D25" s="134" t="s">
        <v>36</v>
      </c>
      <c r="E25" s="140" t="s">
        <v>286</v>
      </c>
      <c r="F25" s="139">
        <v>-21084.11</v>
      </c>
    </row>
    <row r="26" spans="1:6" s="136" customFormat="1" ht="90" customHeight="1">
      <c r="A26" s="163">
        <f t="shared" si="0"/>
        <v>20</v>
      </c>
      <c r="B26" s="137">
        <v>43292</v>
      </c>
      <c r="C26" s="138">
        <v>3027</v>
      </c>
      <c r="D26" s="134" t="s">
        <v>36</v>
      </c>
      <c r="E26" s="150" t="s">
        <v>287</v>
      </c>
      <c r="F26" s="139">
        <v>-679.31</v>
      </c>
    </row>
    <row r="27" spans="1:6" s="136" customFormat="1" ht="88.5" customHeight="1">
      <c r="A27" s="163">
        <f t="shared" si="0"/>
        <v>21</v>
      </c>
      <c r="B27" s="137">
        <v>43292</v>
      </c>
      <c r="C27" s="138">
        <v>3028</v>
      </c>
      <c r="D27" s="134" t="s">
        <v>131</v>
      </c>
      <c r="E27" s="150" t="s">
        <v>132</v>
      </c>
      <c r="F27" s="139">
        <v>-7.36</v>
      </c>
    </row>
    <row r="28" spans="1:6" s="136" customFormat="1" ht="64.5" customHeight="1">
      <c r="A28" s="163">
        <f t="shared" si="0"/>
        <v>22</v>
      </c>
      <c r="B28" s="137">
        <v>43292</v>
      </c>
      <c r="C28" s="138">
        <v>1905</v>
      </c>
      <c r="D28" s="134" t="s">
        <v>108</v>
      </c>
      <c r="E28" s="150" t="s">
        <v>249</v>
      </c>
      <c r="F28" s="139">
        <v>6.95</v>
      </c>
    </row>
    <row r="29" spans="1:6" s="136" customFormat="1" ht="60.75" customHeight="1">
      <c r="A29" s="163">
        <f t="shared" si="0"/>
        <v>23</v>
      </c>
      <c r="B29" s="137">
        <v>43292</v>
      </c>
      <c r="C29" s="138">
        <v>1910</v>
      </c>
      <c r="D29" s="134" t="s">
        <v>108</v>
      </c>
      <c r="E29" s="150" t="s">
        <v>133</v>
      </c>
      <c r="F29" s="139">
        <v>50</v>
      </c>
    </row>
    <row r="30" spans="1:6" s="136" customFormat="1" ht="32.25" customHeight="1">
      <c r="A30" s="163">
        <f t="shared" si="0"/>
        <v>24</v>
      </c>
      <c r="B30" s="137">
        <v>43293</v>
      </c>
      <c r="C30" s="138">
        <v>1021</v>
      </c>
      <c r="D30" s="134" t="s">
        <v>134</v>
      </c>
      <c r="E30" s="150" t="s">
        <v>250</v>
      </c>
      <c r="F30" s="139">
        <v>100</v>
      </c>
    </row>
    <row r="31" spans="1:6" s="136" customFormat="1" ht="51" customHeight="1">
      <c r="A31" s="163">
        <f t="shared" si="0"/>
        <v>25</v>
      </c>
      <c r="B31" s="137">
        <v>43293</v>
      </c>
      <c r="C31" s="138">
        <v>1896</v>
      </c>
      <c r="D31" s="151" t="s">
        <v>135</v>
      </c>
      <c r="E31" s="150" t="s">
        <v>136</v>
      </c>
      <c r="F31" s="139">
        <v>3844.44</v>
      </c>
    </row>
    <row r="32" spans="1:6" s="136" customFormat="1" ht="51" customHeight="1">
      <c r="A32" s="163">
        <f t="shared" si="0"/>
        <v>26</v>
      </c>
      <c r="B32" s="137">
        <v>43293</v>
      </c>
      <c r="C32" s="138">
        <v>1897</v>
      </c>
      <c r="D32" s="151" t="s">
        <v>137</v>
      </c>
      <c r="E32" s="150" t="s">
        <v>138</v>
      </c>
      <c r="F32" s="139">
        <v>2566.88</v>
      </c>
    </row>
    <row r="33" spans="1:6" s="136" customFormat="1" ht="42.75" customHeight="1">
      <c r="A33" s="163">
        <f t="shared" si="0"/>
        <v>27</v>
      </c>
      <c r="B33" s="137">
        <v>43293</v>
      </c>
      <c r="C33" s="138">
        <v>1898</v>
      </c>
      <c r="D33" s="151" t="s">
        <v>120</v>
      </c>
      <c r="E33" s="150" t="s">
        <v>139</v>
      </c>
      <c r="F33" s="139">
        <v>6053.32</v>
      </c>
    </row>
    <row r="34" spans="1:6" s="136" customFormat="1" ht="51.75" customHeight="1">
      <c r="A34" s="163">
        <f t="shared" si="0"/>
        <v>28</v>
      </c>
      <c r="B34" s="137">
        <v>43293</v>
      </c>
      <c r="C34" s="138">
        <v>1899</v>
      </c>
      <c r="D34" s="151" t="s">
        <v>120</v>
      </c>
      <c r="E34" s="150" t="s">
        <v>140</v>
      </c>
      <c r="F34" s="139">
        <v>2064.67</v>
      </c>
    </row>
    <row r="35" spans="1:6" s="136" customFormat="1" ht="53.25" customHeight="1">
      <c r="A35" s="163">
        <f t="shared" si="0"/>
        <v>29</v>
      </c>
      <c r="B35" s="137">
        <v>43293</v>
      </c>
      <c r="C35" s="138">
        <v>1900</v>
      </c>
      <c r="D35" s="151" t="s">
        <v>111</v>
      </c>
      <c r="E35" s="150" t="s">
        <v>141</v>
      </c>
      <c r="F35" s="139">
        <v>3038.6</v>
      </c>
    </row>
    <row r="36" spans="1:6" s="136" customFormat="1" ht="47.25" customHeight="1">
      <c r="A36" s="163">
        <f t="shared" si="0"/>
        <v>30</v>
      </c>
      <c r="B36" s="137">
        <v>43293</v>
      </c>
      <c r="C36" s="138">
        <v>1902</v>
      </c>
      <c r="D36" s="151" t="s">
        <v>120</v>
      </c>
      <c r="E36" s="150" t="s">
        <v>142</v>
      </c>
      <c r="F36" s="139">
        <v>1425.54</v>
      </c>
    </row>
    <row r="37" spans="1:6" s="136" customFormat="1" ht="45" customHeight="1">
      <c r="A37" s="163">
        <f t="shared" si="0"/>
        <v>31</v>
      </c>
      <c r="B37" s="137">
        <v>43293</v>
      </c>
      <c r="C37" s="138">
        <v>1903</v>
      </c>
      <c r="D37" s="151" t="s">
        <v>137</v>
      </c>
      <c r="E37" s="150" t="s">
        <v>288</v>
      </c>
      <c r="F37" s="139">
        <v>1181.8800000000001</v>
      </c>
    </row>
    <row r="38" spans="1:6" s="136" customFormat="1" ht="51" customHeight="1">
      <c r="A38" s="163">
        <f t="shared" si="0"/>
        <v>32</v>
      </c>
      <c r="B38" s="137">
        <v>43293</v>
      </c>
      <c r="C38" s="138">
        <v>1904</v>
      </c>
      <c r="D38" s="151" t="s">
        <v>120</v>
      </c>
      <c r="E38" s="150" t="s">
        <v>289</v>
      </c>
      <c r="F38" s="139">
        <v>4744.32</v>
      </c>
    </row>
    <row r="39" spans="1:6" s="136" customFormat="1" ht="52.5" customHeight="1">
      <c r="A39" s="163">
        <f t="shared" si="0"/>
        <v>33</v>
      </c>
      <c r="B39" s="137">
        <v>43293</v>
      </c>
      <c r="C39" s="138">
        <v>1950</v>
      </c>
      <c r="D39" s="134" t="s">
        <v>108</v>
      </c>
      <c r="E39" s="150" t="s">
        <v>251</v>
      </c>
      <c r="F39" s="139">
        <f>1410-249.92</f>
        <v>1160.08</v>
      </c>
    </row>
    <row r="40" spans="1:6" s="136" customFormat="1" ht="53.25" customHeight="1">
      <c r="A40" s="163">
        <f t="shared" si="0"/>
        <v>34</v>
      </c>
      <c r="B40" s="137">
        <v>43294</v>
      </c>
      <c r="C40" s="138">
        <v>1030</v>
      </c>
      <c r="D40" s="134" t="s">
        <v>108</v>
      </c>
      <c r="E40" s="150" t="s">
        <v>143</v>
      </c>
      <c r="F40" s="139">
        <v>300</v>
      </c>
    </row>
    <row r="41" spans="1:6" s="136" customFormat="1" ht="44.25" customHeight="1">
      <c r="A41" s="163">
        <f t="shared" si="0"/>
        <v>35</v>
      </c>
      <c r="B41" s="137">
        <v>43294</v>
      </c>
      <c r="C41" s="138">
        <v>1901</v>
      </c>
      <c r="D41" s="151" t="s">
        <v>135</v>
      </c>
      <c r="E41" s="150" t="s">
        <v>290</v>
      </c>
      <c r="F41" s="139">
        <v>1590.74</v>
      </c>
    </row>
    <row r="42" spans="1:6" s="136" customFormat="1" ht="51" customHeight="1">
      <c r="A42" s="163">
        <f t="shared" si="0"/>
        <v>36</v>
      </c>
      <c r="B42" s="137">
        <v>43294</v>
      </c>
      <c r="C42" s="138">
        <v>1952</v>
      </c>
      <c r="D42" s="151" t="s">
        <v>109</v>
      </c>
      <c r="E42" s="150" t="s">
        <v>252</v>
      </c>
      <c r="F42" s="139">
        <v>16.73</v>
      </c>
    </row>
    <row r="43" spans="1:6" s="136" customFormat="1" ht="43.5" customHeight="1">
      <c r="A43" s="163">
        <f t="shared" si="0"/>
        <v>37</v>
      </c>
      <c r="B43" s="137">
        <v>43294</v>
      </c>
      <c r="C43" s="138">
        <v>1953</v>
      </c>
      <c r="D43" s="151" t="s">
        <v>144</v>
      </c>
      <c r="E43" s="150" t="s">
        <v>253</v>
      </c>
      <c r="F43" s="139">
        <v>96044.9</v>
      </c>
    </row>
    <row r="44" spans="1:6" s="136" customFormat="1" ht="44.25" customHeight="1">
      <c r="A44" s="163">
        <f t="shared" si="0"/>
        <v>38</v>
      </c>
      <c r="B44" s="137">
        <v>43294</v>
      </c>
      <c r="C44" s="138">
        <v>1954</v>
      </c>
      <c r="D44" s="151" t="s">
        <v>145</v>
      </c>
      <c r="E44" s="150" t="s">
        <v>291</v>
      </c>
      <c r="F44" s="139">
        <v>12959.1</v>
      </c>
    </row>
    <row r="45" spans="1:6" s="136" customFormat="1" ht="45" customHeight="1">
      <c r="A45" s="163">
        <f t="shared" si="0"/>
        <v>39</v>
      </c>
      <c r="B45" s="137">
        <v>43294</v>
      </c>
      <c r="C45" s="138">
        <v>1960</v>
      </c>
      <c r="D45" s="151" t="s">
        <v>146</v>
      </c>
      <c r="E45" s="150" t="s">
        <v>254</v>
      </c>
      <c r="F45" s="139">
        <v>100</v>
      </c>
    </row>
    <row r="46" spans="1:6" s="136" customFormat="1" ht="42" customHeight="1">
      <c r="A46" s="163">
        <f t="shared" si="0"/>
        <v>40</v>
      </c>
      <c r="B46" s="137">
        <v>43294</v>
      </c>
      <c r="C46" s="138">
        <v>1962</v>
      </c>
      <c r="D46" s="151" t="s">
        <v>147</v>
      </c>
      <c r="E46" s="150" t="s">
        <v>148</v>
      </c>
      <c r="F46" s="139">
        <v>0.01</v>
      </c>
    </row>
    <row r="47" spans="1:6" s="136" customFormat="1" ht="41.25" customHeight="1">
      <c r="A47" s="163">
        <f t="shared" si="0"/>
        <v>41</v>
      </c>
      <c r="B47" s="137">
        <v>43297</v>
      </c>
      <c r="C47" s="138">
        <v>1892</v>
      </c>
      <c r="D47" s="151" t="s">
        <v>36</v>
      </c>
      <c r="E47" s="150" t="s">
        <v>149</v>
      </c>
      <c r="F47" s="139">
        <v>-1914.78</v>
      </c>
    </row>
    <row r="48" spans="1:6" s="136" customFormat="1" ht="43.5" customHeight="1">
      <c r="A48" s="163">
        <f t="shared" si="0"/>
        <v>42</v>
      </c>
      <c r="B48" s="137">
        <v>43299</v>
      </c>
      <c r="C48" s="138">
        <v>1</v>
      </c>
      <c r="D48" s="151" t="s">
        <v>36</v>
      </c>
      <c r="E48" s="150" t="s">
        <v>292</v>
      </c>
      <c r="F48" s="139">
        <v>-402.26</v>
      </c>
    </row>
    <row r="49" spans="1:8" s="136" customFormat="1" ht="52.5" customHeight="1">
      <c r="A49" s="163">
        <f t="shared" si="0"/>
        <v>43</v>
      </c>
      <c r="B49" s="137">
        <v>43299</v>
      </c>
      <c r="C49" s="138">
        <v>1</v>
      </c>
      <c r="D49" s="151" t="s">
        <v>36</v>
      </c>
      <c r="E49" s="150" t="s">
        <v>293</v>
      </c>
      <c r="F49" s="139">
        <v>-52.28</v>
      </c>
    </row>
    <row r="50" spans="1:8" s="136" customFormat="1" ht="69" customHeight="1">
      <c r="A50" s="163">
        <f t="shared" si="0"/>
        <v>44</v>
      </c>
      <c r="B50" s="137">
        <v>43299</v>
      </c>
      <c r="C50" s="138">
        <v>1</v>
      </c>
      <c r="D50" s="151" t="s">
        <v>36</v>
      </c>
      <c r="E50" s="150" t="s">
        <v>294</v>
      </c>
      <c r="F50" s="139">
        <v>-76.81</v>
      </c>
    </row>
    <row r="51" spans="1:8" s="136" customFormat="1" ht="63.75" customHeight="1">
      <c r="A51" s="163">
        <f t="shared" si="0"/>
        <v>45</v>
      </c>
      <c r="B51" s="137">
        <v>43299</v>
      </c>
      <c r="C51" s="138">
        <v>1174</v>
      </c>
      <c r="D51" s="151" t="s">
        <v>36</v>
      </c>
      <c r="E51" s="150" t="s">
        <v>256</v>
      </c>
      <c r="F51" s="139">
        <v>-811.61</v>
      </c>
    </row>
    <row r="52" spans="1:8" s="136" customFormat="1" ht="68.25" customHeight="1">
      <c r="A52" s="163">
        <f t="shared" si="0"/>
        <v>46</v>
      </c>
      <c r="B52" s="137">
        <v>43299</v>
      </c>
      <c r="C52" s="138">
        <v>2950</v>
      </c>
      <c r="D52" s="151" t="s">
        <v>36</v>
      </c>
      <c r="E52" s="150" t="s">
        <v>255</v>
      </c>
      <c r="F52" s="139">
        <v>-22781.63</v>
      </c>
    </row>
    <row r="53" spans="1:8" s="136" customFormat="1" ht="56.25" customHeight="1">
      <c r="A53" s="163">
        <f t="shared" si="0"/>
        <v>47</v>
      </c>
      <c r="B53" s="137">
        <v>43299</v>
      </c>
      <c r="C53" s="138">
        <v>1975</v>
      </c>
      <c r="D53" s="151" t="s">
        <v>121</v>
      </c>
      <c r="E53" s="150" t="s">
        <v>150</v>
      </c>
      <c r="F53" s="139">
        <v>854</v>
      </c>
    </row>
    <row r="54" spans="1:8" s="136" customFormat="1" ht="56.25" customHeight="1">
      <c r="A54" s="163">
        <f t="shared" si="0"/>
        <v>48</v>
      </c>
      <c r="B54" s="137">
        <v>43299</v>
      </c>
      <c r="C54" s="138">
        <v>1976</v>
      </c>
      <c r="D54" s="151" t="s">
        <v>151</v>
      </c>
      <c r="E54" s="150" t="s">
        <v>152</v>
      </c>
      <c r="F54" s="139">
        <v>2865.9</v>
      </c>
    </row>
    <row r="55" spans="1:8" s="136" customFormat="1" ht="57.75" customHeight="1">
      <c r="A55" s="163">
        <f t="shared" si="0"/>
        <v>49</v>
      </c>
      <c r="B55" s="137">
        <v>43299</v>
      </c>
      <c r="C55" s="138">
        <v>1977</v>
      </c>
      <c r="D55" s="151" t="s">
        <v>153</v>
      </c>
      <c r="E55" s="150" t="s">
        <v>154</v>
      </c>
      <c r="F55" s="139">
        <v>400</v>
      </c>
    </row>
    <row r="56" spans="1:8" s="136" customFormat="1" ht="57.75" customHeight="1">
      <c r="A56" s="163">
        <f t="shared" si="0"/>
        <v>50</v>
      </c>
      <c r="B56" s="137">
        <v>43300</v>
      </c>
      <c r="C56" s="138">
        <v>1998</v>
      </c>
      <c r="D56" s="151" t="s">
        <v>130</v>
      </c>
      <c r="E56" s="150" t="s">
        <v>155</v>
      </c>
      <c r="F56" s="139">
        <v>1072.0899999999999</v>
      </c>
    </row>
    <row r="57" spans="1:8" s="136" customFormat="1" ht="40.5" customHeight="1">
      <c r="A57" s="163">
        <f t="shared" si="0"/>
        <v>51</v>
      </c>
      <c r="B57" s="137">
        <v>43301</v>
      </c>
      <c r="C57" s="138">
        <v>2001</v>
      </c>
      <c r="D57" s="151" t="s">
        <v>156</v>
      </c>
      <c r="E57" s="150" t="s">
        <v>157</v>
      </c>
      <c r="F57" s="139">
        <v>1000</v>
      </c>
    </row>
    <row r="58" spans="1:8" s="136" customFormat="1" ht="31.5" customHeight="1">
      <c r="A58" s="163">
        <f t="shared" si="0"/>
        <v>52</v>
      </c>
      <c r="B58" s="137">
        <v>43304</v>
      </c>
      <c r="C58" s="138">
        <v>1073</v>
      </c>
      <c r="D58" s="134" t="s">
        <v>108</v>
      </c>
      <c r="E58" s="150" t="s">
        <v>158</v>
      </c>
      <c r="F58" s="139">
        <v>1500</v>
      </c>
    </row>
    <row r="59" spans="1:8" s="136" customFormat="1" ht="62.25" customHeight="1">
      <c r="A59" s="163">
        <f t="shared" si="0"/>
        <v>53</v>
      </c>
      <c r="B59" s="137">
        <v>43304</v>
      </c>
      <c r="C59" s="138">
        <v>1078</v>
      </c>
      <c r="D59" s="134" t="s">
        <v>108</v>
      </c>
      <c r="E59" s="150" t="s">
        <v>159</v>
      </c>
      <c r="F59" s="139">
        <v>450</v>
      </c>
    </row>
    <row r="60" spans="1:8" s="136" customFormat="1" ht="41.25" customHeight="1">
      <c r="A60" s="163">
        <f t="shared" si="0"/>
        <v>54</v>
      </c>
      <c r="B60" s="137">
        <v>43304</v>
      </c>
      <c r="C60" s="138">
        <v>1078</v>
      </c>
      <c r="D60" s="134" t="s">
        <v>108</v>
      </c>
      <c r="E60" s="150" t="s">
        <v>301</v>
      </c>
      <c r="F60" s="139">
        <f>1000-615.6</f>
        <v>384.4</v>
      </c>
      <c r="H60" s="161"/>
    </row>
    <row r="61" spans="1:8" s="136" customFormat="1" ht="55.5" customHeight="1">
      <c r="A61" s="163">
        <f t="shared" si="0"/>
        <v>55</v>
      </c>
      <c r="B61" s="137">
        <v>43304</v>
      </c>
      <c r="C61" s="138">
        <v>1080</v>
      </c>
      <c r="D61" s="134" t="s">
        <v>108</v>
      </c>
      <c r="E61" s="150" t="s">
        <v>159</v>
      </c>
      <c r="F61" s="139">
        <f>450-3.13</f>
        <v>446.87</v>
      </c>
    </row>
    <row r="62" spans="1:8" s="136" customFormat="1" ht="52.5" customHeight="1">
      <c r="A62" s="163">
        <f t="shared" si="0"/>
        <v>56</v>
      </c>
      <c r="B62" s="137">
        <v>43305</v>
      </c>
      <c r="C62" s="138">
        <v>1085</v>
      </c>
      <c r="D62" s="134" t="s">
        <v>108</v>
      </c>
      <c r="E62" s="150" t="s">
        <v>160</v>
      </c>
      <c r="F62" s="139">
        <v>50</v>
      </c>
    </row>
    <row r="63" spans="1:8" s="136" customFormat="1" ht="47.25" customHeight="1">
      <c r="A63" s="163">
        <f t="shared" si="0"/>
        <v>57</v>
      </c>
      <c r="B63" s="137">
        <v>43305</v>
      </c>
      <c r="C63" s="138">
        <v>1086</v>
      </c>
      <c r="D63" s="152" t="s">
        <v>114</v>
      </c>
      <c r="E63" s="150" t="s">
        <v>257</v>
      </c>
      <c r="F63" s="139">
        <v>151.85</v>
      </c>
    </row>
    <row r="64" spans="1:8" s="136" customFormat="1" ht="52.5" customHeight="1">
      <c r="A64" s="163">
        <f t="shared" si="0"/>
        <v>58</v>
      </c>
      <c r="B64" s="137">
        <v>43305</v>
      </c>
      <c r="C64" s="138">
        <v>2011</v>
      </c>
      <c r="D64" s="151" t="s">
        <v>109</v>
      </c>
      <c r="E64" s="150" t="s">
        <v>295</v>
      </c>
      <c r="F64" s="139">
        <v>5295.24</v>
      </c>
    </row>
    <row r="65" spans="1:6" s="136" customFormat="1" ht="48.75" customHeight="1">
      <c r="A65" s="163">
        <f t="shared" si="0"/>
        <v>59</v>
      </c>
      <c r="B65" s="137">
        <v>43305</v>
      </c>
      <c r="C65" s="138">
        <v>2012</v>
      </c>
      <c r="D65" s="151" t="s">
        <v>120</v>
      </c>
      <c r="E65" s="150" t="s">
        <v>258</v>
      </c>
      <c r="F65" s="139">
        <v>4996.7</v>
      </c>
    </row>
    <row r="66" spans="1:6" s="136" customFormat="1" ht="43.5" customHeight="1">
      <c r="A66" s="163">
        <f t="shared" si="0"/>
        <v>60</v>
      </c>
      <c r="B66" s="137">
        <v>43305</v>
      </c>
      <c r="C66" s="138">
        <v>2013</v>
      </c>
      <c r="D66" s="151" t="s">
        <v>111</v>
      </c>
      <c r="E66" s="150" t="s">
        <v>259</v>
      </c>
      <c r="F66" s="139">
        <v>2239.27</v>
      </c>
    </row>
    <row r="67" spans="1:6" s="136" customFormat="1" ht="40.5" customHeight="1">
      <c r="A67" s="163">
        <f t="shared" si="0"/>
        <v>61</v>
      </c>
      <c r="B67" s="137">
        <v>43305</v>
      </c>
      <c r="C67" s="138">
        <v>2014</v>
      </c>
      <c r="D67" s="151" t="s">
        <v>111</v>
      </c>
      <c r="E67" s="150" t="s">
        <v>260</v>
      </c>
      <c r="F67" s="139">
        <v>2357.23</v>
      </c>
    </row>
    <row r="68" spans="1:6" s="136" customFormat="1" ht="41.25" customHeight="1">
      <c r="A68" s="163">
        <f t="shared" si="0"/>
        <v>62</v>
      </c>
      <c r="B68" s="137">
        <v>43305</v>
      </c>
      <c r="C68" s="138">
        <v>2015</v>
      </c>
      <c r="D68" s="151" t="s">
        <v>120</v>
      </c>
      <c r="E68" s="150" t="s">
        <v>261</v>
      </c>
      <c r="F68" s="139">
        <v>3174.98</v>
      </c>
    </row>
    <row r="69" spans="1:6" s="136" customFormat="1" ht="54" customHeight="1">
      <c r="A69" s="163">
        <f t="shared" si="0"/>
        <v>63</v>
      </c>
      <c r="B69" s="137">
        <v>43305</v>
      </c>
      <c r="C69" s="138">
        <v>2017</v>
      </c>
      <c r="D69" s="151" t="s">
        <v>130</v>
      </c>
      <c r="E69" s="150" t="s">
        <v>262</v>
      </c>
      <c r="F69" s="139">
        <v>723.69</v>
      </c>
    </row>
    <row r="70" spans="1:6" s="136" customFormat="1" ht="39" customHeight="1">
      <c r="A70" s="163">
        <f t="shared" si="0"/>
        <v>64</v>
      </c>
      <c r="B70" s="137">
        <v>43305</v>
      </c>
      <c r="C70" s="138">
        <v>2018</v>
      </c>
      <c r="D70" s="151" t="s">
        <v>161</v>
      </c>
      <c r="E70" s="140" t="s">
        <v>263</v>
      </c>
      <c r="F70" s="139">
        <v>1071</v>
      </c>
    </row>
    <row r="71" spans="1:6" s="136" customFormat="1" ht="38.25" customHeight="1">
      <c r="A71" s="163">
        <f t="shared" si="0"/>
        <v>65</v>
      </c>
      <c r="B71" s="137">
        <v>43305</v>
      </c>
      <c r="C71" s="138">
        <v>2019</v>
      </c>
      <c r="D71" s="151" t="s">
        <v>120</v>
      </c>
      <c r="E71" s="140" t="s">
        <v>264</v>
      </c>
      <c r="F71" s="139">
        <v>1030.0999999999999</v>
      </c>
    </row>
    <row r="72" spans="1:6" s="136" customFormat="1" ht="44.25" customHeight="1">
      <c r="A72" s="163">
        <f t="shared" si="0"/>
        <v>66</v>
      </c>
      <c r="B72" s="137">
        <v>43305</v>
      </c>
      <c r="C72" s="138">
        <v>2020</v>
      </c>
      <c r="D72" s="151" t="s">
        <v>120</v>
      </c>
      <c r="E72" s="140" t="s">
        <v>162</v>
      </c>
      <c r="F72" s="139">
        <v>7196.74</v>
      </c>
    </row>
    <row r="73" spans="1:6" s="136" customFormat="1" ht="41.25" customHeight="1">
      <c r="A73" s="163">
        <f t="shared" ref="A73:A136" si="1">1+A72</f>
        <v>67</v>
      </c>
      <c r="B73" s="137">
        <v>43305</v>
      </c>
      <c r="C73" s="138">
        <v>2021</v>
      </c>
      <c r="D73" s="151" t="s">
        <v>120</v>
      </c>
      <c r="E73" s="140" t="s">
        <v>163</v>
      </c>
      <c r="F73" s="139">
        <v>2899.58</v>
      </c>
    </row>
    <row r="74" spans="1:6" s="136" customFormat="1" ht="38.25" customHeight="1">
      <c r="A74" s="163">
        <f t="shared" si="1"/>
        <v>68</v>
      </c>
      <c r="B74" s="137">
        <v>43305</v>
      </c>
      <c r="C74" s="138">
        <v>2022</v>
      </c>
      <c r="D74" s="151" t="s">
        <v>120</v>
      </c>
      <c r="E74" s="140" t="s">
        <v>265</v>
      </c>
      <c r="F74" s="139">
        <v>4698.28</v>
      </c>
    </row>
    <row r="75" spans="1:6" s="136" customFormat="1" ht="39.75" customHeight="1">
      <c r="A75" s="163">
        <f t="shared" si="1"/>
        <v>69</v>
      </c>
      <c r="B75" s="137">
        <v>43305</v>
      </c>
      <c r="C75" s="138">
        <v>2023</v>
      </c>
      <c r="D75" s="151" t="s">
        <v>120</v>
      </c>
      <c r="E75" s="140" t="s">
        <v>266</v>
      </c>
      <c r="F75" s="139">
        <v>2721.85</v>
      </c>
    </row>
    <row r="76" spans="1:6" s="136" customFormat="1" ht="49.5" customHeight="1">
      <c r="A76" s="163">
        <f t="shared" si="1"/>
        <v>70</v>
      </c>
      <c r="B76" s="137">
        <v>43305</v>
      </c>
      <c r="C76" s="138">
        <v>2024</v>
      </c>
      <c r="D76" s="151" t="s">
        <v>111</v>
      </c>
      <c r="E76" s="140" t="s">
        <v>267</v>
      </c>
      <c r="F76" s="139">
        <v>4812.76</v>
      </c>
    </row>
    <row r="77" spans="1:6" s="136" customFormat="1" ht="45" customHeight="1">
      <c r="A77" s="163">
        <f t="shared" si="1"/>
        <v>71</v>
      </c>
      <c r="B77" s="137">
        <v>43305</v>
      </c>
      <c r="C77" s="138">
        <v>2026</v>
      </c>
      <c r="D77" s="134" t="s">
        <v>108</v>
      </c>
      <c r="E77" s="140" t="s">
        <v>268</v>
      </c>
      <c r="F77" s="139">
        <v>270</v>
      </c>
    </row>
    <row r="78" spans="1:6" s="136" customFormat="1" ht="48" customHeight="1">
      <c r="A78" s="163">
        <f t="shared" si="1"/>
        <v>72</v>
      </c>
      <c r="B78" s="137">
        <v>43306</v>
      </c>
      <c r="C78" s="138">
        <v>3086</v>
      </c>
      <c r="D78" s="134" t="s">
        <v>36</v>
      </c>
      <c r="E78" s="140" t="s">
        <v>296</v>
      </c>
      <c r="F78" s="139">
        <v>-2578.02</v>
      </c>
    </row>
    <row r="79" spans="1:6" s="136" customFormat="1" ht="66" customHeight="1">
      <c r="A79" s="163">
        <f t="shared" si="1"/>
        <v>73</v>
      </c>
      <c r="B79" s="137">
        <v>43306</v>
      </c>
      <c r="C79" s="138">
        <v>3087</v>
      </c>
      <c r="D79" s="134" t="s">
        <v>36</v>
      </c>
      <c r="E79" s="140" t="s">
        <v>297</v>
      </c>
      <c r="F79" s="139">
        <v>-331.56</v>
      </c>
    </row>
    <row r="80" spans="1:6" s="136" customFormat="1" ht="59.25" customHeight="1">
      <c r="A80" s="163">
        <f t="shared" si="1"/>
        <v>74</v>
      </c>
      <c r="B80" s="137">
        <v>43306</v>
      </c>
      <c r="C80" s="138">
        <v>3088</v>
      </c>
      <c r="D80" s="134" t="s">
        <v>36</v>
      </c>
      <c r="E80" s="140" t="s">
        <v>298</v>
      </c>
      <c r="F80" s="139">
        <v>-3.48</v>
      </c>
    </row>
    <row r="81" spans="1:6" s="136" customFormat="1" ht="54.75" customHeight="1">
      <c r="A81" s="163">
        <f t="shared" si="1"/>
        <v>75</v>
      </c>
      <c r="B81" s="137">
        <v>43306</v>
      </c>
      <c r="C81" s="138">
        <v>2005</v>
      </c>
      <c r="D81" s="134" t="s">
        <v>299</v>
      </c>
      <c r="E81" s="140" t="s">
        <v>164</v>
      </c>
      <c r="F81" s="139">
        <v>1466.62</v>
      </c>
    </row>
    <row r="82" spans="1:6" s="136" customFormat="1" ht="53.25" customHeight="1">
      <c r="A82" s="163">
        <f t="shared" si="1"/>
        <v>76</v>
      </c>
      <c r="B82" s="137">
        <v>43306</v>
      </c>
      <c r="C82" s="138">
        <v>2030</v>
      </c>
      <c r="D82" s="152" t="s">
        <v>165</v>
      </c>
      <c r="E82" s="140" t="s">
        <v>166</v>
      </c>
      <c r="F82" s="139">
        <v>183</v>
      </c>
    </row>
    <row r="83" spans="1:6" s="136" customFormat="1" ht="51.75" customHeight="1">
      <c r="A83" s="163">
        <f t="shared" si="1"/>
        <v>77</v>
      </c>
      <c r="B83" s="137">
        <v>43306</v>
      </c>
      <c r="C83" s="138">
        <v>2031</v>
      </c>
      <c r="D83" s="141" t="s">
        <v>167</v>
      </c>
      <c r="E83" s="140" t="s">
        <v>168</v>
      </c>
      <c r="F83" s="139">
        <v>1200</v>
      </c>
    </row>
    <row r="84" spans="1:6" s="136" customFormat="1" ht="42.75" customHeight="1">
      <c r="A84" s="163">
        <f t="shared" si="1"/>
        <v>78</v>
      </c>
      <c r="B84" s="137">
        <v>43306</v>
      </c>
      <c r="C84" s="138">
        <v>2038</v>
      </c>
      <c r="D84" s="151" t="s">
        <v>169</v>
      </c>
      <c r="E84" s="150" t="s">
        <v>300</v>
      </c>
      <c r="F84" s="139">
        <v>13063.23</v>
      </c>
    </row>
    <row r="85" spans="1:6" s="136" customFormat="1" ht="42" customHeight="1">
      <c r="A85" s="163">
        <f t="shared" si="1"/>
        <v>79</v>
      </c>
      <c r="B85" s="137">
        <v>43306</v>
      </c>
      <c r="C85" s="138">
        <v>2039</v>
      </c>
      <c r="D85" s="151" t="s">
        <v>170</v>
      </c>
      <c r="E85" s="150" t="s">
        <v>171</v>
      </c>
      <c r="F85" s="139">
        <v>9480.7000000000007</v>
      </c>
    </row>
    <row r="86" spans="1:6" s="136" customFormat="1" ht="39" customHeight="1">
      <c r="A86" s="163">
        <f t="shared" si="1"/>
        <v>80</v>
      </c>
      <c r="B86" s="137">
        <v>43307</v>
      </c>
      <c r="C86" s="138">
        <v>2042</v>
      </c>
      <c r="D86" s="151" t="s">
        <v>113</v>
      </c>
      <c r="E86" s="150" t="s">
        <v>269</v>
      </c>
      <c r="F86" s="139">
        <v>278.86</v>
      </c>
    </row>
    <row r="87" spans="1:6" s="136" customFormat="1" ht="38.25" customHeight="1">
      <c r="A87" s="163">
        <f t="shared" si="1"/>
        <v>81</v>
      </c>
      <c r="B87" s="137">
        <v>43307</v>
      </c>
      <c r="C87" s="138">
        <v>2043</v>
      </c>
      <c r="D87" s="151" t="s">
        <v>113</v>
      </c>
      <c r="E87" s="150" t="s">
        <v>172</v>
      </c>
      <c r="F87" s="139">
        <v>55.32</v>
      </c>
    </row>
    <row r="88" spans="1:6" s="136" customFormat="1" ht="39" customHeight="1">
      <c r="A88" s="163">
        <f t="shared" si="1"/>
        <v>82</v>
      </c>
      <c r="B88" s="137">
        <v>43307</v>
      </c>
      <c r="C88" s="138">
        <v>2044</v>
      </c>
      <c r="D88" s="151" t="s">
        <v>112</v>
      </c>
      <c r="E88" s="150" t="s">
        <v>270</v>
      </c>
      <c r="F88" s="139">
        <v>454.45</v>
      </c>
    </row>
    <row r="89" spans="1:6" s="136" customFormat="1" ht="39.75" customHeight="1">
      <c r="A89" s="163">
        <f t="shared" si="1"/>
        <v>83</v>
      </c>
      <c r="B89" s="137">
        <v>43307</v>
      </c>
      <c r="C89" s="138">
        <v>2045</v>
      </c>
      <c r="D89" s="151" t="s">
        <v>112</v>
      </c>
      <c r="E89" s="150" t="s">
        <v>271</v>
      </c>
      <c r="F89" s="139">
        <v>2301.5700000000002</v>
      </c>
    </row>
    <row r="90" spans="1:6" s="136" customFormat="1" ht="52.5" customHeight="1">
      <c r="A90" s="163">
        <f t="shared" si="1"/>
        <v>84</v>
      </c>
      <c r="B90" s="137">
        <v>43307</v>
      </c>
      <c r="C90" s="138">
        <v>2046</v>
      </c>
      <c r="D90" s="151" t="s">
        <v>173</v>
      </c>
      <c r="E90" s="150" t="s">
        <v>174</v>
      </c>
      <c r="F90" s="139">
        <v>19579.78</v>
      </c>
    </row>
    <row r="91" spans="1:6" s="136" customFormat="1" ht="56.25" customHeight="1">
      <c r="A91" s="163">
        <f t="shared" si="1"/>
        <v>85</v>
      </c>
      <c r="B91" s="137">
        <v>43307</v>
      </c>
      <c r="C91" s="138">
        <v>2047</v>
      </c>
      <c r="D91" s="151" t="s">
        <v>175</v>
      </c>
      <c r="E91" s="150" t="s">
        <v>176</v>
      </c>
      <c r="F91" s="139">
        <v>421.26</v>
      </c>
    </row>
    <row r="92" spans="1:6" s="136" customFormat="1" ht="61.5" customHeight="1">
      <c r="A92" s="163">
        <f t="shared" si="1"/>
        <v>86</v>
      </c>
      <c r="B92" s="137">
        <v>43307</v>
      </c>
      <c r="C92" s="138">
        <v>2048</v>
      </c>
      <c r="D92" s="151" t="s">
        <v>175</v>
      </c>
      <c r="E92" s="150" t="s">
        <v>272</v>
      </c>
      <c r="F92" s="139">
        <v>113.05</v>
      </c>
    </row>
    <row r="93" spans="1:6" s="160" customFormat="1" ht="36" customHeight="1">
      <c r="A93" s="163">
        <f t="shared" si="1"/>
        <v>87</v>
      </c>
      <c r="B93" s="157">
        <v>43308</v>
      </c>
      <c r="C93" s="158">
        <v>1091</v>
      </c>
      <c r="D93" s="152" t="s">
        <v>165</v>
      </c>
      <c r="E93" s="150" t="s">
        <v>301</v>
      </c>
      <c r="F93" s="159">
        <f>2000-1028.8</f>
        <v>971.2</v>
      </c>
    </row>
    <row r="94" spans="1:6" s="136" customFormat="1" ht="60" customHeight="1">
      <c r="A94" s="163">
        <f t="shared" si="1"/>
        <v>88</v>
      </c>
      <c r="B94" s="137">
        <v>43308</v>
      </c>
      <c r="C94" s="138">
        <v>14</v>
      </c>
      <c r="D94" s="151" t="s">
        <v>36</v>
      </c>
      <c r="E94" s="150" t="s">
        <v>273</v>
      </c>
      <c r="F94" s="159">
        <v>-1450</v>
      </c>
    </row>
    <row r="95" spans="1:6" s="136" customFormat="1" ht="42.75" customHeight="1">
      <c r="A95" s="163">
        <f t="shared" si="1"/>
        <v>89</v>
      </c>
      <c r="B95" s="137">
        <v>43308</v>
      </c>
      <c r="C95" s="138">
        <v>2052</v>
      </c>
      <c r="D95" s="151" t="s">
        <v>177</v>
      </c>
      <c r="E95" s="150" t="s">
        <v>178</v>
      </c>
      <c r="F95" s="139">
        <v>1820.7</v>
      </c>
    </row>
    <row r="96" spans="1:6" s="136" customFormat="1" ht="45.75" customHeight="1">
      <c r="A96" s="163">
        <f t="shared" si="1"/>
        <v>90</v>
      </c>
      <c r="B96" s="137">
        <v>43308</v>
      </c>
      <c r="C96" s="138">
        <v>2053</v>
      </c>
      <c r="D96" s="151" t="s">
        <v>177</v>
      </c>
      <c r="E96" s="150" t="s">
        <v>179</v>
      </c>
      <c r="F96" s="139">
        <v>297.5</v>
      </c>
    </row>
    <row r="97" spans="1:6" s="136" customFormat="1" ht="39.75" customHeight="1">
      <c r="A97" s="163">
        <f t="shared" si="1"/>
        <v>91</v>
      </c>
      <c r="B97" s="137">
        <v>43308</v>
      </c>
      <c r="C97" s="138">
        <v>2054</v>
      </c>
      <c r="D97" s="151" t="s">
        <v>180</v>
      </c>
      <c r="E97" s="150" t="s">
        <v>302</v>
      </c>
      <c r="F97" s="139">
        <v>985.3</v>
      </c>
    </row>
    <row r="98" spans="1:6" s="136" customFormat="1" ht="53.25" customHeight="1">
      <c r="A98" s="163">
        <f t="shared" si="1"/>
        <v>92</v>
      </c>
      <c r="B98" s="137">
        <v>43308</v>
      </c>
      <c r="C98" s="138">
        <v>2055</v>
      </c>
      <c r="D98" s="151" t="s">
        <v>181</v>
      </c>
      <c r="E98" s="140" t="s">
        <v>274</v>
      </c>
      <c r="F98" s="139">
        <v>2056.3200000000002</v>
      </c>
    </row>
    <row r="99" spans="1:6" s="136" customFormat="1" ht="45.75" customHeight="1">
      <c r="A99" s="163">
        <f t="shared" si="1"/>
        <v>93</v>
      </c>
      <c r="B99" s="137">
        <v>43308</v>
      </c>
      <c r="C99" s="138">
        <v>2056</v>
      </c>
      <c r="D99" s="134" t="s">
        <v>110</v>
      </c>
      <c r="E99" s="140" t="s">
        <v>275</v>
      </c>
      <c r="F99" s="139">
        <v>150</v>
      </c>
    </row>
    <row r="100" spans="1:6" s="136" customFormat="1" ht="44.25" customHeight="1">
      <c r="A100" s="163">
        <f t="shared" si="1"/>
        <v>94</v>
      </c>
      <c r="B100" s="137">
        <v>43308</v>
      </c>
      <c r="C100" s="138">
        <v>2057</v>
      </c>
      <c r="D100" s="134" t="s">
        <v>119</v>
      </c>
      <c r="E100" s="140" t="s">
        <v>276</v>
      </c>
      <c r="F100" s="139">
        <v>1029.21</v>
      </c>
    </row>
    <row r="101" spans="1:6" s="136" customFormat="1" ht="34.5" customHeight="1">
      <c r="A101" s="163">
        <f t="shared" si="1"/>
        <v>95</v>
      </c>
      <c r="B101" s="137">
        <v>43308</v>
      </c>
      <c r="C101" s="138">
        <v>2058</v>
      </c>
      <c r="D101" s="134" t="s">
        <v>110</v>
      </c>
      <c r="E101" s="140" t="s">
        <v>182</v>
      </c>
      <c r="F101" s="139">
        <v>120</v>
      </c>
    </row>
    <row r="102" spans="1:6" s="136" customFormat="1" ht="48.75" customHeight="1">
      <c r="A102" s="163">
        <f t="shared" si="1"/>
        <v>96</v>
      </c>
      <c r="B102" s="137">
        <v>43308</v>
      </c>
      <c r="C102" s="138">
        <v>2059</v>
      </c>
      <c r="D102" s="134" t="s">
        <v>183</v>
      </c>
      <c r="E102" s="140" t="s">
        <v>184</v>
      </c>
      <c r="F102" s="139">
        <v>310</v>
      </c>
    </row>
    <row r="103" spans="1:6" s="136" customFormat="1" ht="45.75" customHeight="1">
      <c r="A103" s="163">
        <f t="shared" si="1"/>
        <v>97</v>
      </c>
      <c r="B103" s="137">
        <v>43308</v>
      </c>
      <c r="C103" s="138">
        <v>2060</v>
      </c>
      <c r="D103" s="134" t="s">
        <v>185</v>
      </c>
      <c r="E103" s="140" t="s">
        <v>186</v>
      </c>
      <c r="F103" s="139">
        <v>350</v>
      </c>
    </row>
    <row r="104" spans="1:6" s="136" customFormat="1" ht="47.25" customHeight="1">
      <c r="A104" s="163">
        <f t="shared" si="1"/>
        <v>98</v>
      </c>
      <c r="B104" s="137">
        <v>43308</v>
      </c>
      <c r="C104" s="138">
        <v>2061</v>
      </c>
      <c r="D104" s="134" t="s">
        <v>110</v>
      </c>
      <c r="E104" s="140" t="s">
        <v>187</v>
      </c>
      <c r="F104" s="139">
        <v>235</v>
      </c>
    </row>
    <row r="105" spans="1:6" s="136" customFormat="1" ht="45.75" customHeight="1">
      <c r="A105" s="163">
        <f t="shared" si="1"/>
        <v>99</v>
      </c>
      <c r="B105" s="137">
        <v>43308</v>
      </c>
      <c r="C105" s="138">
        <v>2062</v>
      </c>
      <c r="D105" s="134" t="s">
        <v>110</v>
      </c>
      <c r="E105" s="140" t="s">
        <v>303</v>
      </c>
      <c r="F105" s="139">
        <v>319</v>
      </c>
    </row>
    <row r="106" spans="1:6" s="136" customFormat="1" ht="37.5" customHeight="1">
      <c r="A106" s="163">
        <f t="shared" si="1"/>
        <v>100</v>
      </c>
      <c r="B106" s="137">
        <v>43308</v>
      </c>
      <c r="C106" s="138">
        <v>2063</v>
      </c>
      <c r="D106" s="134" t="s">
        <v>188</v>
      </c>
      <c r="E106" s="140" t="s">
        <v>189</v>
      </c>
      <c r="F106" s="139">
        <v>1098</v>
      </c>
    </row>
    <row r="107" spans="1:6" s="136" customFormat="1" ht="48.75" customHeight="1">
      <c r="A107" s="163">
        <f t="shared" si="1"/>
        <v>101</v>
      </c>
      <c r="B107" s="137">
        <v>43308</v>
      </c>
      <c r="C107" s="138">
        <v>2064</v>
      </c>
      <c r="D107" s="134" t="s">
        <v>110</v>
      </c>
      <c r="E107" s="140" t="s">
        <v>277</v>
      </c>
      <c r="F107" s="139">
        <v>410</v>
      </c>
    </row>
    <row r="108" spans="1:6" s="136" customFormat="1" ht="66" customHeight="1">
      <c r="A108" s="163">
        <f t="shared" si="1"/>
        <v>102</v>
      </c>
      <c r="B108" s="137">
        <v>43308</v>
      </c>
      <c r="C108" s="138">
        <v>2065</v>
      </c>
      <c r="D108" s="134" t="s">
        <v>115</v>
      </c>
      <c r="E108" s="140" t="s">
        <v>190</v>
      </c>
      <c r="F108" s="139">
        <v>723.79</v>
      </c>
    </row>
    <row r="109" spans="1:6" s="136" customFormat="1" ht="72" customHeight="1">
      <c r="A109" s="163">
        <f t="shared" si="1"/>
        <v>103</v>
      </c>
      <c r="B109" s="137">
        <v>43308</v>
      </c>
      <c r="C109" s="138">
        <v>2066</v>
      </c>
      <c r="D109" s="134" t="s">
        <v>191</v>
      </c>
      <c r="E109" s="140" t="s">
        <v>278</v>
      </c>
      <c r="F109" s="139">
        <v>14280</v>
      </c>
    </row>
    <row r="110" spans="1:6" s="136" customFormat="1" ht="47.25" customHeight="1">
      <c r="A110" s="163">
        <f t="shared" si="1"/>
        <v>104</v>
      </c>
      <c r="B110" s="137">
        <v>43308</v>
      </c>
      <c r="C110" s="138">
        <v>2067</v>
      </c>
      <c r="D110" s="134" t="s">
        <v>192</v>
      </c>
      <c r="E110" s="140" t="s">
        <v>279</v>
      </c>
      <c r="F110" s="139">
        <v>178.5</v>
      </c>
    </row>
    <row r="111" spans="1:6" s="136" customFormat="1" ht="66" customHeight="1">
      <c r="A111" s="163">
        <f t="shared" si="1"/>
        <v>105</v>
      </c>
      <c r="B111" s="137">
        <v>43308</v>
      </c>
      <c r="C111" s="138">
        <v>2068</v>
      </c>
      <c r="D111" s="134" t="s">
        <v>193</v>
      </c>
      <c r="E111" s="140" t="s">
        <v>280</v>
      </c>
      <c r="F111" s="139">
        <v>8910.7199999999993</v>
      </c>
    </row>
    <row r="112" spans="1:6" s="136" customFormat="1" ht="54.75" customHeight="1">
      <c r="A112" s="163">
        <f t="shared" si="1"/>
        <v>106</v>
      </c>
      <c r="B112" s="137">
        <v>43308</v>
      </c>
      <c r="C112" s="138">
        <v>2069</v>
      </c>
      <c r="D112" s="134" t="s">
        <v>109</v>
      </c>
      <c r="E112" s="140" t="s">
        <v>304</v>
      </c>
      <c r="F112" s="139">
        <v>1143.93</v>
      </c>
    </row>
    <row r="113" spans="1:6" s="136" customFormat="1" ht="71.25" customHeight="1">
      <c r="A113" s="163">
        <f t="shared" si="1"/>
        <v>107</v>
      </c>
      <c r="B113" s="137">
        <v>43308</v>
      </c>
      <c r="C113" s="138">
        <v>2070</v>
      </c>
      <c r="D113" s="134" t="s">
        <v>194</v>
      </c>
      <c r="E113" s="140" t="s">
        <v>281</v>
      </c>
      <c r="F113" s="139">
        <v>265.73</v>
      </c>
    </row>
    <row r="114" spans="1:6" s="136" customFormat="1" ht="67.5" customHeight="1">
      <c r="A114" s="163">
        <f t="shared" si="1"/>
        <v>108</v>
      </c>
      <c r="B114" s="137">
        <v>43308</v>
      </c>
      <c r="C114" s="138">
        <v>2071</v>
      </c>
      <c r="D114" s="134" t="s">
        <v>194</v>
      </c>
      <c r="E114" s="150" t="s">
        <v>282</v>
      </c>
      <c r="F114" s="139">
        <v>1842.6</v>
      </c>
    </row>
    <row r="115" spans="1:6" s="136" customFormat="1" ht="66.75" customHeight="1">
      <c r="A115" s="163">
        <f t="shared" si="1"/>
        <v>109</v>
      </c>
      <c r="B115" s="137">
        <v>43308</v>
      </c>
      <c r="C115" s="138">
        <v>2072</v>
      </c>
      <c r="D115" s="134" t="s">
        <v>195</v>
      </c>
      <c r="E115" s="140" t="s">
        <v>283</v>
      </c>
      <c r="F115" s="139">
        <v>743.98</v>
      </c>
    </row>
    <row r="116" spans="1:6" s="136" customFormat="1" ht="51.75" customHeight="1">
      <c r="A116" s="163">
        <f t="shared" si="1"/>
        <v>110</v>
      </c>
      <c r="B116" s="137">
        <v>43308</v>
      </c>
      <c r="C116" s="138">
        <v>2073</v>
      </c>
      <c r="D116" s="134" t="s">
        <v>196</v>
      </c>
      <c r="E116" s="140" t="s">
        <v>197</v>
      </c>
      <c r="F116" s="139">
        <v>244</v>
      </c>
    </row>
    <row r="117" spans="1:6" s="136" customFormat="1" ht="46.5" customHeight="1">
      <c r="A117" s="163">
        <f t="shared" si="1"/>
        <v>111</v>
      </c>
      <c r="B117" s="137">
        <v>43308</v>
      </c>
      <c r="C117" s="138">
        <v>2074</v>
      </c>
      <c r="D117" s="134" t="s">
        <v>196</v>
      </c>
      <c r="E117" s="140" t="s">
        <v>198</v>
      </c>
      <c r="F117" s="139">
        <v>3654.29</v>
      </c>
    </row>
    <row r="118" spans="1:6" s="136" customFormat="1" ht="57.75" customHeight="1">
      <c r="A118" s="163">
        <f t="shared" si="1"/>
        <v>112</v>
      </c>
      <c r="B118" s="137">
        <v>43308</v>
      </c>
      <c r="C118" s="138">
        <v>2075</v>
      </c>
      <c r="D118" s="134" t="s">
        <v>199</v>
      </c>
      <c r="E118" s="140" t="s">
        <v>200</v>
      </c>
      <c r="F118" s="139">
        <v>2080</v>
      </c>
    </row>
    <row r="119" spans="1:6" s="136" customFormat="1" ht="46.5" customHeight="1">
      <c r="A119" s="163">
        <f t="shared" si="1"/>
        <v>113</v>
      </c>
      <c r="B119" s="137">
        <v>43308</v>
      </c>
      <c r="C119" s="138">
        <v>2076</v>
      </c>
      <c r="D119" s="134" t="s">
        <v>130</v>
      </c>
      <c r="E119" s="140" t="s">
        <v>201</v>
      </c>
      <c r="F119" s="139">
        <v>2548.41</v>
      </c>
    </row>
    <row r="120" spans="1:6" s="136" customFormat="1" ht="48" customHeight="1">
      <c r="A120" s="163">
        <f t="shared" si="1"/>
        <v>114</v>
      </c>
      <c r="B120" s="137">
        <v>43308</v>
      </c>
      <c r="C120" s="138">
        <v>2077</v>
      </c>
      <c r="D120" s="134" t="s">
        <v>202</v>
      </c>
      <c r="E120" s="140" t="s">
        <v>203</v>
      </c>
      <c r="F120" s="139">
        <v>19464.04</v>
      </c>
    </row>
    <row r="121" spans="1:6" s="136" customFormat="1" ht="47.25" customHeight="1">
      <c r="A121" s="163">
        <f t="shared" si="1"/>
        <v>115</v>
      </c>
      <c r="B121" s="137">
        <v>43308</v>
      </c>
      <c r="C121" s="138">
        <v>2078</v>
      </c>
      <c r="D121" s="134" t="s">
        <v>204</v>
      </c>
      <c r="E121" s="140" t="s">
        <v>205</v>
      </c>
      <c r="F121" s="139">
        <v>950.81</v>
      </c>
    </row>
    <row r="122" spans="1:6" s="136" customFormat="1" ht="46.5" customHeight="1">
      <c r="A122" s="163">
        <f t="shared" si="1"/>
        <v>116</v>
      </c>
      <c r="B122" s="137">
        <v>43308</v>
      </c>
      <c r="C122" s="138">
        <v>2079</v>
      </c>
      <c r="D122" s="134" t="s">
        <v>206</v>
      </c>
      <c r="E122" s="140" t="s">
        <v>305</v>
      </c>
      <c r="F122" s="139">
        <v>107.1</v>
      </c>
    </row>
    <row r="123" spans="1:6" s="136" customFormat="1" ht="50.25" customHeight="1">
      <c r="A123" s="163">
        <f t="shared" si="1"/>
        <v>117</v>
      </c>
      <c r="B123" s="137">
        <v>43308</v>
      </c>
      <c r="C123" s="138">
        <v>2080</v>
      </c>
      <c r="D123" s="151" t="s">
        <v>121</v>
      </c>
      <c r="E123" s="140" t="s">
        <v>207</v>
      </c>
      <c r="F123" s="139">
        <v>244</v>
      </c>
    </row>
    <row r="124" spans="1:6" s="136" customFormat="1" ht="49.5" customHeight="1">
      <c r="A124" s="163">
        <f t="shared" si="1"/>
        <v>118</v>
      </c>
      <c r="B124" s="137">
        <v>43308</v>
      </c>
      <c r="C124" s="138">
        <v>2081</v>
      </c>
      <c r="D124" s="151" t="s">
        <v>121</v>
      </c>
      <c r="E124" s="140" t="s">
        <v>208</v>
      </c>
      <c r="F124" s="139">
        <v>671</v>
      </c>
    </row>
    <row r="125" spans="1:6" s="136" customFormat="1" ht="48.75" customHeight="1">
      <c r="A125" s="163">
        <f t="shared" si="1"/>
        <v>119</v>
      </c>
      <c r="B125" s="137">
        <v>43308</v>
      </c>
      <c r="C125" s="138">
        <v>2082</v>
      </c>
      <c r="D125" s="134" t="s">
        <v>209</v>
      </c>
      <c r="E125" s="140" t="s">
        <v>210</v>
      </c>
      <c r="F125" s="139">
        <v>194.81</v>
      </c>
    </row>
    <row r="126" spans="1:6" s="136" customFormat="1" ht="54" customHeight="1">
      <c r="A126" s="163">
        <f t="shared" si="1"/>
        <v>120</v>
      </c>
      <c r="B126" s="137">
        <v>43308</v>
      </c>
      <c r="C126" s="138">
        <v>2083</v>
      </c>
      <c r="D126" s="134" t="s">
        <v>211</v>
      </c>
      <c r="E126" s="140" t="s">
        <v>212</v>
      </c>
      <c r="F126" s="139">
        <v>1066.0999999999999</v>
      </c>
    </row>
    <row r="127" spans="1:6" s="136" customFormat="1" ht="50.25" customHeight="1">
      <c r="A127" s="163">
        <f t="shared" si="1"/>
        <v>121</v>
      </c>
      <c r="B127" s="137">
        <v>43308</v>
      </c>
      <c r="C127" s="138">
        <v>2084</v>
      </c>
      <c r="D127" s="134" t="s">
        <v>118</v>
      </c>
      <c r="E127" s="140" t="s">
        <v>306</v>
      </c>
      <c r="F127" s="139">
        <v>1992.17</v>
      </c>
    </row>
    <row r="128" spans="1:6" s="136" customFormat="1" ht="59.25" customHeight="1">
      <c r="A128" s="163">
        <f t="shared" si="1"/>
        <v>122</v>
      </c>
      <c r="B128" s="137">
        <v>43308</v>
      </c>
      <c r="C128" s="138">
        <v>2085</v>
      </c>
      <c r="D128" s="134" t="s">
        <v>213</v>
      </c>
      <c r="E128" s="140" t="s">
        <v>214</v>
      </c>
      <c r="F128" s="139">
        <v>5355</v>
      </c>
    </row>
    <row r="129" spans="1:6" s="136" customFormat="1" ht="53.25" customHeight="1">
      <c r="A129" s="163">
        <f t="shared" si="1"/>
        <v>123</v>
      </c>
      <c r="B129" s="137">
        <v>43308</v>
      </c>
      <c r="C129" s="138">
        <v>2086</v>
      </c>
      <c r="D129" s="134" t="s">
        <v>116</v>
      </c>
      <c r="E129" s="140" t="s">
        <v>307</v>
      </c>
      <c r="F129" s="139">
        <v>270</v>
      </c>
    </row>
    <row r="130" spans="1:6" s="136" customFormat="1" ht="63" customHeight="1">
      <c r="A130" s="163">
        <f t="shared" si="1"/>
        <v>124</v>
      </c>
      <c r="B130" s="137">
        <v>43308</v>
      </c>
      <c r="C130" s="138">
        <v>2087</v>
      </c>
      <c r="D130" s="134" t="s">
        <v>117</v>
      </c>
      <c r="E130" s="140" t="s">
        <v>215</v>
      </c>
      <c r="F130" s="139">
        <v>3574.45</v>
      </c>
    </row>
    <row r="131" spans="1:6" s="136" customFormat="1" ht="54.75" customHeight="1">
      <c r="A131" s="163">
        <f t="shared" si="1"/>
        <v>125</v>
      </c>
      <c r="B131" s="137">
        <v>43308</v>
      </c>
      <c r="C131" s="138">
        <v>2088</v>
      </c>
      <c r="D131" s="134" t="s">
        <v>117</v>
      </c>
      <c r="E131" s="140" t="s">
        <v>216</v>
      </c>
      <c r="F131" s="139">
        <v>201.39</v>
      </c>
    </row>
    <row r="132" spans="1:6" s="136" customFormat="1" ht="51.75" customHeight="1">
      <c r="A132" s="163">
        <f t="shared" si="1"/>
        <v>126</v>
      </c>
      <c r="B132" s="137">
        <v>43308</v>
      </c>
      <c r="C132" s="138">
        <v>2089</v>
      </c>
      <c r="D132" s="134" t="s">
        <v>117</v>
      </c>
      <c r="E132" s="140" t="s">
        <v>217</v>
      </c>
      <c r="F132" s="139">
        <v>56.27</v>
      </c>
    </row>
    <row r="133" spans="1:6" s="136" customFormat="1" ht="61.5" customHeight="1">
      <c r="A133" s="163">
        <f t="shared" si="1"/>
        <v>127</v>
      </c>
      <c r="B133" s="137">
        <v>43311</v>
      </c>
      <c r="C133" s="138">
        <v>1092</v>
      </c>
      <c r="D133" s="152" t="s">
        <v>165</v>
      </c>
      <c r="E133" s="140" t="s">
        <v>218</v>
      </c>
      <c r="F133" s="139">
        <v>2800</v>
      </c>
    </row>
    <row r="134" spans="1:6" s="136" customFormat="1" ht="39" customHeight="1">
      <c r="A134" s="163">
        <f t="shared" si="1"/>
        <v>128</v>
      </c>
      <c r="B134" s="137">
        <v>43311</v>
      </c>
      <c r="C134" s="138">
        <v>1082596</v>
      </c>
      <c r="D134" s="134" t="s">
        <v>36</v>
      </c>
      <c r="E134" s="140" t="s">
        <v>308</v>
      </c>
      <c r="F134" s="139">
        <v>-36</v>
      </c>
    </row>
    <row r="135" spans="1:6" s="136" customFormat="1" ht="51" customHeight="1">
      <c r="A135" s="163">
        <f t="shared" si="1"/>
        <v>129</v>
      </c>
      <c r="B135" s="137">
        <v>43311</v>
      </c>
      <c r="C135" s="138">
        <v>2090</v>
      </c>
      <c r="D135" s="134" t="s">
        <v>219</v>
      </c>
      <c r="E135" s="140" t="s">
        <v>309</v>
      </c>
      <c r="F135" s="139">
        <v>20605.14</v>
      </c>
    </row>
    <row r="136" spans="1:6" s="136" customFormat="1" ht="36" customHeight="1">
      <c r="A136" s="163">
        <f t="shared" si="1"/>
        <v>130</v>
      </c>
      <c r="B136" s="137">
        <v>43311</v>
      </c>
      <c r="C136" s="138">
        <v>2091</v>
      </c>
      <c r="D136" s="134" t="s">
        <v>110</v>
      </c>
      <c r="E136" s="140" t="s">
        <v>220</v>
      </c>
      <c r="F136" s="139">
        <v>992</v>
      </c>
    </row>
    <row r="137" spans="1:6" s="136" customFormat="1" ht="37.5" customHeight="1">
      <c r="A137" s="163">
        <f t="shared" ref="A137:A159" si="2">1+A136</f>
        <v>131</v>
      </c>
      <c r="B137" s="137">
        <v>43311</v>
      </c>
      <c r="C137" s="138">
        <v>2092</v>
      </c>
      <c r="D137" s="134" t="s">
        <v>110</v>
      </c>
      <c r="E137" s="140" t="s">
        <v>221</v>
      </c>
      <c r="F137" s="139">
        <v>334</v>
      </c>
    </row>
    <row r="138" spans="1:6" s="136" customFormat="1" ht="53.25" customHeight="1">
      <c r="A138" s="163">
        <f t="shared" si="2"/>
        <v>132</v>
      </c>
      <c r="B138" s="137">
        <v>43311</v>
      </c>
      <c r="C138" s="138">
        <v>2093</v>
      </c>
      <c r="D138" s="134" t="s">
        <v>222</v>
      </c>
      <c r="E138" s="140" t="s">
        <v>223</v>
      </c>
      <c r="F138" s="139">
        <v>2288.37</v>
      </c>
    </row>
    <row r="139" spans="1:6" s="136" customFormat="1" ht="39.75" customHeight="1">
      <c r="A139" s="163">
        <f t="shared" si="2"/>
        <v>133</v>
      </c>
      <c r="B139" s="137">
        <v>43311</v>
      </c>
      <c r="C139" s="138">
        <v>2094</v>
      </c>
      <c r="D139" s="134" t="s">
        <v>222</v>
      </c>
      <c r="E139" s="140" t="s">
        <v>224</v>
      </c>
      <c r="F139" s="139">
        <v>9153.48</v>
      </c>
    </row>
    <row r="140" spans="1:6" s="136" customFormat="1" ht="54.75" customHeight="1">
      <c r="A140" s="163">
        <f t="shared" si="2"/>
        <v>134</v>
      </c>
      <c r="B140" s="137">
        <v>43311</v>
      </c>
      <c r="C140" s="138">
        <v>2095</v>
      </c>
      <c r="D140" s="134" t="s">
        <v>225</v>
      </c>
      <c r="E140" s="140" t="s">
        <v>226</v>
      </c>
      <c r="F140" s="139">
        <v>12000</v>
      </c>
    </row>
    <row r="141" spans="1:6" s="136" customFormat="1" ht="48" customHeight="1">
      <c r="A141" s="163">
        <f t="shared" si="2"/>
        <v>135</v>
      </c>
      <c r="B141" s="137">
        <v>43311</v>
      </c>
      <c r="C141" s="138">
        <v>2096</v>
      </c>
      <c r="D141" s="134" t="s">
        <v>227</v>
      </c>
      <c r="E141" s="140" t="s">
        <v>310</v>
      </c>
      <c r="F141" s="139">
        <v>46.26</v>
      </c>
    </row>
    <row r="142" spans="1:6" s="136" customFormat="1" ht="48" customHeight="1">
      <c r="A142" s="163">
        <f t="shared" si="2"/>
        <v>136</v>
      </c>
      <c r="B142" s="137">
        <v>43311</v>
      </c>
      <c r="C142" s="138">
        <v>2096</v>
      </c>
      <c r="D142" s="134" t="s">
        <v>227</v>
      </c>
      <c r="E142" s="140" t="s">
        <v>228</v>
      </c>
      <c r="F142" s="139">
        <v>310.01</v>
      </c>
    </row>
    <row r="143" spans="1:6" s="136" customFormat="1" ht="45.75" customHeight="1">
      <c r="A143" s="163">
        <f t="shared" si="2"/>
        <v>137</v>
      </c>
      <c r="B143" s="137">
        <v>43311</v>
      </c>
      <c r="C143" s="138">
        <v>2098</v>
      </c>
      <c r="D143" s="134" t="s">
        <v>227</v>
      </c>
      <c r="E143" s="140" t="s">
        <v>229</v>
      </c>
      <c r="F143" s="139">
        <v>1.26</v>
      </c>
    </row>
    <row r="144" spans="1:6" s="136" customFormat="1" ht="51" customHeight="1">
      <c r="A144" s="163">
        <f t="shared" si="2"/>
        <v>138</v>
      </c>
      <c r="B144" s="137">
        <v>43311</v>
      </c>
      <c r="C144" s="138">
        <v>2099</v>
      </c>
      <c r="D144" s="134" t="s">
        <v>227</v>
      </c>
      <c r="E144" s="140" t="s">
        <v>230</v>
      </c>
      <c r="F144" s="139">
        <v>6.74</v>
      </c>
    </row>
    <row r="145" spans="1:25" s="136" customFormat="1" ht="51" customHeight="1">
      <c r="A145" s="163">
        <f t="shared" si="2"/>
        <v>139</v>
      </c>
      <c r="B145" s="137">
        <v>43311</v>
      </c>
      <c r="C145" s="138">
        <v>2100</v>
      </c>
      <c r="D145" s="134" t="s">
        <v>231</v>
      </c>
      <c r="E145" s="140" t="s">
        <v>311</v>
      </c>
      <c r="F145" s="139">
        <v>64446.22</v>
      </c>
    </row>
    <row r="146" spans="1:25" s="136" customFormat="1" ht="44.25" customHeight="1">
      <c r="A146" s="163">
        <f t="shared" si="2"/>
        <v>140</v>
      </c>
      <c r="B146" s="137">
        <v>43311</v>
      </c>
      <c r="C146" s="138">
        <v>2101</v>
      </c>
      <c r="D146" s="134" t="s">
        <v>232</v>
      </c>
      <c r="E146" s="140" t="s">
        <v>312</v>
      </c>
      <c r="F146" s="139">
        <v>32514.16</v>
      </c>
    </row>
    <row r="147" spans="1:25" s="136" customFormat="1" ht="37.5" customHeight="1">
      <c r="A147" s="163">
        <f t="shared" si="2"/>
        <v>141</v>
      </c>
      <c r="B147" s="137">
        <v>43311</v>
      </c>
      <c r="C147" s="138">
        <v>2103</v>
      </c>
      <c r="D147" s="134" t="s">
        <v>121</v>
      </c>
      <c r="E147" s="140" t="s">
        <v>313</v>
      </c>
      <c r="F147" s="139">
        <v>230</v>
      </c>
    </row>
    <row r="148" spans="1:25" s="136" customFormat="1" ht="39.75" customHeight="1">
      <c r="A148" s="163">
        <f t="shared" si="2"/>
        <v>142</v>
      </c>
      <c r="B148" s="137">
        <v>43312</v>
      </c>
      <c r="C148" s="138">
        <v>1099</v>
      </c>
      <c r="D148" s="134" t="s">
        <v>108</v>
      </c>
      <c r="E148" s="140" t="s">
        <v>234</v>
      </c>
      <c r="F148" s="139">
        <v>600</v>
      </c>
    </row>
    <row r="149" spans="1:25" s="136" customFormat="1" ht="43.5" customHeight="1">
      <c r="A149" s="163">
        <f t="shared" si="2"/>
        <v>143</v>
      </c>
      <c r="B149" s="137">
        <v>43312</v>
      </c>
      <c r="C149" s="138">
        <v>1101</v>
      </c>
      <c r="D149" s="134" t="s">
        <v>233</v>
      </c>
      <c r="E149" s="140" t="s">
        <v>234</v>
      </c>
      <c r="F149" s="139">
        <v>600</v>
      </c>
    </row>
    <row r="150" spans="1:25" s="136" customFormat="1" ht="45" customHeight="1">
      <c r="A150" s="163">
        <f t="shared" si="2"/>
        <v>144</v>
      </c>
      <c r="B150" s="137">
        <v>43312</v>
      </c>
      <c r="C150" s="138">
        <v>1103</v>
      </c>
      <c r="D150" s="134" t="s">
        <v>108</v>
      </c>
      <c r="E150" s="140" t="s">
        <v>234</v>
      </c>
      <c r="F150" s="139">
        <v>600</v>
      </c>
    </row>
    <row r="151" spans="1:25" s="136" customFormat="1" ht="60" customHeight="1">
      <c r="A151" s="163">
        <f t="shared" si="2"/>
        <v>145</v>
      </c>
      <c r="B151" s="137">
        <v>43312</v>
      </c>
      <c r="C151" s="138">
        <v>2104</v>
      </c>
      <c r="D151" s="134" t="s">
        <v>108</v>
      </c>
      <c r="E151" s="140" t="s">
        <v>235</v>
      </c>
      <c r="F151" s="139">
        <v>2096.5100000000002</v>
      </c>
    </row>
    <row r="152" spans="1:25" s="136" customFormat="1" ht="50.25" customHeight="1">
      <c r="A152" s="163">
        <f t="shared" si="2"/>
        <v>146</v>
      </c>
      <c r="B152" s="137">
        <v>43312</v>
      </c>
      <c r="C152" s="138">
        <v>2105</v>
      </c>
      <c r="D152" s="134" t="s">
        <v>130</v>
      </c>
      <c r="E152" s="140" t="s">
        <v>236</v>
      </c>
      <c r="F152" s="139">
        <v>1369.15</v>
      </c>
    </row>
    <row r="153" spans="1:25" s="136" customFormat="1" ht="60" customHeight="1">
      <c r="A153" s="163">
        <f t="shared" si="2"/>
        <v>147</v>
      </c>
      <c r="B153" s="137">
        <v>43312</v>
      </c>
      <c r="C153" s="138">
        <v>2106</v>
      </c>
      <c r="D153" s="134" t="s">
        <v>237</v>
      </c>
      <c r="E153" s="140" t="s">
        <v>238</v>
      </c>
      <c r="F153" s="139">
        <v>185.2</v>
      </c>
    </row>
    <row r="154" spans="1:25" s="136" customFormat="1" ht="42" customHeight="1">
      <c r="A154" s="163">
        <f t="shared" si="2"/>
        <v>148</v>
      </c>
      <c r="B154" s="137">
        <v>43312</v>
      </c>
      <c r="C154" s="138">
        <v>2107</v>
      </c>
      <c r="D154" s="134" t="s">
        <v>211</v>
      </c>
      <c r="E154" s="140" t="s">
        <v>239</v>
      </c>
      <c r="F154" s="139">
        <v>138.68</v>
      </c>
    </row>
    <row r="155" spans="1:25" s="136" customFormat="1" ht="39" customHeight="1">
      <c r="A155" s="163">
        <f t="shared" si="2"/>
        <v>149</v>
      </c>
      <c r="B155" s="137">
        <v>43312</v>
      </c>
      <c r="C155" s="138">
        <v>2108</v>
      </c>
      <c r="D155" s="134" t="s">
        <v>240</v>
      </c>
      <c r="E155" s="140" t="s">
        <v>314</v>
      </c>
      <c r="F155" s="139">
        <v>3332</v>
      </c>
    </row>
    <row r="156" spans="1:25" s="136" customFormat="1" ht="39" customHeight="1">
      <c r="A156" s="163">
        <f t="shared" si="2"/>
        <v>150</v>
      </c>
      <c r="B156" s="137">
        <v>43312</v>
      </c>
      <c r="C156" s="138">
        <v>2109</v>
      </c>
      <c r="D156" s="134" t="s">
        <v>145</v>
      </c>
      <c r="E156" s="140" t="s">
        <v>315</v>
      </c>
      <c r="F156" s="139">
        <v>2665.39</v>
      </c>
    </row>
    <row r="157" spans="1:25" s="136" customFormat="1" ht="41.25" customHeight="1">
      <c r="A157" s="163">
        <f t="shared" si="2"/>
        <v>151</v>
      </c>
      <c r="B157" s="137">
        <v>43312</v>
      </c>
      <c r="C157" s="138">
        <v>2110</v>
      </c>
      <c r="D157" s="134" t="s">
        <v>241</v>
      </c>
      <c r="E157" s="140" t="s">
        <v>316</v>
      </c>
      <c r="F157" s="139">
        <v>1511.78</v>
      </c>
    </row>
    <row r="158" spans="1:25" s="136" customFormat="1" ht="33.75" customHeight="1">
      <c r="A158" s="163">
        <f t="shared" si="2"/>
        <v>152</v>
      </c>
      <c r="B158" s="137">
        <v>43312</v>
      </c>
      <c r="C158" s="138">
        <v>2111</v>
      </c>
      <c r="D158" s="134" t="s">
        <v>241</v>
      </c>
      <c r="E158" s="140" t="s">
        <v>317</v>
      </c>
      <c r="F158" s="139">
        <v>98.7</v>
      </c>
    </row>
    <row r="159" spans="1:25" s="136" customFormat="1" ht="66" customHeight="1" thickBot="1">
      <c r="A159" s="163">
        <f t="shared" si="2"/>
        <v>153</v>
      </c>
      <c r="B159" s="142">
        <v>43312</v>
      </c>
      <c r="C159" s="143">
        <v>2112</v>
      </c>
      <c r="D159" s="134" t="s">
        <v>233</v>
      </c>
      <c r="E159" s="144" t="s">
        <v>318</v>
      </c>
      <c r="F159" s="145">
        <v>4187.72</v>
      </c>
    </row>
    <row r="160" spans="1:25" s="148" customFormat="1" ht="17.25" thickBot="1">
      <c r="A160" s="146"/>
      <c r="B160" s="153"/>
      <c r="C160" s="154"/>
      <c r="D160" s="155" t="s">
        <v>29</v>
      </c>
      <c r="E160" s="147"/>
      <c r="F160" s="70">
        <f>SUM(F7:F159)</f>
        <v>462745.77</v>
      </c>
      <c r="G160" s="25"/>
      <c r="H160" s="25"/>
      <c r="I160" s="25"/>
      <c r="J160" s="25"/>
      <c r="K160" s="25"/>
      <c r="L160" s="25"/>
      <c r="M160" s="25"/>
      <c r="N160" s="25"/>
      <c r="O160" s="25"/>
      <c r="P160" s="25"/>
      <c r="Q160" s="25"/>
      <c r="R160" s="25"/>
      <c r="S160" s="25"/>
      <c r="T160" s="25"/>
      <c r="U160" s="25"/>
      <c r="V160" s="25"/>
      <c r="W160" s="25"/>
      <c r="X160" s="25"/>
      <c r="Y160" s="25"/>
    </row>
  </sheetData>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26"/>
  <sheetViews>
    <sheetView workbookViewId="0">
      <selection activeCell="E9" sqref="E9"/>
    </sheetView>
  </sheetViews>
  <sheetFormatPr defaultRowHeight="16.5"/>
  <cols>
    <col min="1" max="1" width="6.5703125" style="9" customWidth="1"/>
    <col min="2" max="2" width="12.85546875" style="9" customWidth="1"/>
    <col min="3" max="3" width="22.5703125" style="9" customWidth="1"/>
    <col min="4" max="4" width="24.85546875" style="9" customWidth="1"/>
    <col min="5" max="5" width="36" style="22" customWidth="1"/>
    <col min="6" max="6" width="18.28515625" style="9" customWidth="1"/>
    <col min="7" max="7" width="21.140625" style="9" customWidth="1"/>
    <col min="8" max="8" width="11.28515625" style="9" customWidth="1"/>
    <col min="9" max="256" width="9.140625" style="9"/>
    <col min="257" max="257" width="6.5703125" style="9" customWidth="1"/>
    <col min="258" max="258" width="12.85546875" style="9" customWidth="1"/>
    <col min="259" max="259" width="13.7109375" style="9" customWidth="1"/>
    <col min="260" max="260" width="21.85546875" style="9" customWidth="1"/>
    <col min="261" max="261" width="32" style="9" customWidth="1"/>
    <col min="262" max="262" width="12.85546875" style="9" customWidth="1"/>
    <col min="263" max="263" width="21.140625" style="9" customWidth="1"/>
    <col min="264" max="264" width="11.28515625" style="9" customWidth="1"/>
    <col min="265" max="512" width="9.140625" style="9"/>
    <col min="513" max="513" width="6.5703125" style="9" customWidth="1"/>
    <col min="514" max="514" width="12.85546875" style="9" customWidth="1"/>
    <col min="515" max="515" width="13.7109375" style="9" customWidth="1"/>
    <col min="516" max="516" width="21.85546875" style="9" customWidth="1"/>
    <col min="517" max="517" width="32" style="9" customWidth="1"/>
    <col min="518" max="518" width="12.85546875" style="9" customWidth="1"/>
    <col min="519" max="519" width="21.140625" style="9" customWidth="1"/>
    <col min="520" max="520" width="11.28515625" style="9" customWidth="1"/>
    <col min="521" max="768" width="9.140625" style="9"/>
    <col min="769" max="769" width="6.5703125" style="9" customWidth="1"/>
    <col min="770" max="770" width="12.85546875" style="9" customWidth="1"/>
    <col min="771" max="771" width="13.7109375" style="9" customWidth="1"/>
    <col min="772" max="772" width="21.85546875" style="9" customWidth="1"/>
    <col min="773" max="773" width="32" style="9" customWidth="1"/>
    <col min="774" max="774" width="12.85546875" style="9" customWidth="1"/>
    <col min="775" max="775" width="21.140625" style="9" customWidth="1"/>
    <col min="776" max="776" width="11.28515625" style="9" customWidth="1"/>
    <col min="777" max="1024" width="9.140625" style="9"/>
    <col min="1025" max="1025" width="6.5703125" style="9" customWidth="1"/>
    <col min="1026" max="1026" width="12.85546875" style="9" customWidth="1"/>
    <col min="1027" max="1027" width="13.7109375" style="9" customWidth="1"/>
    <col min="1028" max="1028" width="21.85546875" style="9" customWidth="1"/>
    <col min="1029" max="1029" width="32" style="9" customWidth="1"/>
    <col min="1030" max="1030" width="12.85546875" style="9" customWidth="1"/>
    <col min="1031" max="1031" width="21.140625" style="9" customWidth="1"/>
    <col min="1032" max="1032" width="11.28515625" style="9" customWidth="1"/>
    <col min="1033" max="1280" width="9.140625" style="9"/>
    <col min="1281" max="1281" width="6.5703125" style="9" customWidth="1"/>
    <col min="1282" max="1282" width="12.85546875" style="9" customWidth="1"/>
    <col min="1283" max="1283" width="13.7109375" style="9" customWidth="1"/>
    <col min="1284" max="1284" width="21.85546875" style="9" customWidth="1"/>
    <col min="1285" max="1285" width="32" style="9" customWidth="1"/>
    <col min="1286" max="1286" width="12.85546875" style="9" customWidth="1"/>
    <col min="1287" max="1287" width="21.140625" style="9" customWidth="1"/>
    <col min="1288" max="1288" width="11.28515625" style="9" customWidth="1"/>
    <col min="1289" max="1536" width="9.140625" style="9"/>
    <col min="1537" max="1537" width="6.5703125" style="9" customWidth="1"/>
    <col min="1538" max="1538" width="12.85546875" style="9" customWidth="1"/>
    <col min="1539" max="1539" width="13.7109375" style="9" customWidth="1"/>
    <col min="1540" max="1540" width="21.85546875" style="9" customWidth="1"/>
    <col min="1541" max="1541" width="32" style="9" customWidth="1"/>
    <col min="1542" max="1542" width="12.85546875" style="9" customWidth="1"/>
    <col min="1543" max="1543" width="21.140625" style="9" customWidth="1"/>
    <col min="1544" max="1544" width="11.28515625" style="9" customWidth="1"/>
    <col min="1545" max="1792" width="9.140625" style="9"/>
    <col min="1793" max="1793" width="6.5703125" style="9" customWidth="1"/>
    <col min="1794" max="1794" width="12.85546875" style="9" customWidth="1"/>
    <col min="1795" max="1795" width="13.7109375" style="9" customWidth="1"/>
    <col min="1796" max="1796" width="21.85546875" style="9" customWidth="1"/>
    <col min="1797" max="1797" width="32" style="9" customWidth="1"/>
    <col min="1798" max="1798" width="12.85546875" style="9" customWidth="1"/>
    <col min="1799" max="1799" width="21.140625" style="9" customWidth="1"/>
    <col min="1800" max="1800" width="11.28515625" style="9" customWidth="1"/>
    <col min="1801" max="2048" width="9.140625" style="9"/>
    <col min="2049" max="2049" width="6.5703125" style="9" customWidth="1"/>
    <col min="2050" max="2050" width="12.85546875" style="9" customWidth="1"/>
    <col min="2051" max="2051" width="13.7109375" style="9" customWidth="1"/>
    <col min="2052" max="2052" width="21.85546875" style="9" customWidth="1"/>
    <col min="2053" max="2053" width="32" style="9" customWidth="1"/>
    <col min="2054" max="2054" width="12.85546875" style="9" customWidth="1"/>
    <col min="2055" max="2055" width="21.140625" style="9" customWidth="1"/>
    <col min="2056" max="2056" width="11.28515625" style="9" customWidth="1"/>
    <col min="2057" max="2304" width="9.140625" style="9"/>
    <col min="2305" max="2305" width="6.5703125" style="9" customWidth="1"/>
    <col min="2306" max="2306" width="12.85546875" style="9" customWidth="1"/>
    <col min="2307" max="2307" width="13.7109375" style="9" customWidth="1"/>
    <col min="2308" max="2308" width="21.85546875" style="9" customWidth="1"/>
    <col min="2309" max="2309" width="32" style="9" customWidth="1"/>
    <col min="2310" max="2310" width="12.85546875" style="9" customWidth="1"/>
    <col min="2311" max="2311" width="21.140625" style="9" customWidth="1"/>
    <col min="2312" max="2312" width="11.28515625" style="9" customWidth="1"/>
    <col min="2313" max="2560" width="9.140625" style="9"/>
    <col min="2561" max="2561" width="6.5703125" style="9" customWidth="1"/>
    <col min="2562" max="2562" width="12.85546875" style="9" customWidth="1"/>
    <col min="2563" max="2563" width="13.7109375" style="9" customWidth="1"/>
    <col min="2564" max="2564" width="21.85546875" style="9" customWidth="1"/>
    <col min="2565" max="2565" width="32" style="9" customWidth="1"/>
    <col min="2566" max="2566" width="12.85546875" style="9" customWidth="1"/>
    <col min="2567" max="2567" width="21.140625" style="9" customWidth="1"/>
    <col min="2568" max="2568" width="11.28515625" style="9" customWidth="1"/>
    <col min="2569" max="2816" width="9.140625" style="9"/>
    <col min="2817" max="2817" width="6.5703125" style="9" customWidth="1"/>
    <col min="2818" max="2818" width="12.85546875" style="9" customWidth="1"/>
    <col min="2819" max="2819" width="13.7109375" style="9" customWidth="1"/>
    <col min="2820" max="2820" width="21.85546875" style="9" customWidth="1"/>
    <col min="2821" max="2821" width="32" style="9" customWidth="1"/>
    <col min="2822" max="2822" width="12.85546875" style="9" customWidth="1"/>
    <col min="2823" max="2823" width="21.140625" style="9" customWidth="1"/>
    <col min="2824" max="2824" width="11.28515625" style="9" customWidth="1"/>
    <col min="2825" max="3072" width="9.140625" style="9"/>
    <col min="3073" max="3073" width="6.5703125" style="9" customWidth="1"/>
    <col min="3074" max="3074" width="12.85546875" style="9" customWidth="1"/>
    <col min="3075" max="3075" width="13.7109375" style="9" customWidth="1"/>
    <col min="3076" max="3076" width="21.85546875" style="9" customWidth="1"/>
    <col min="3077" max="3077" width="32" style="9" customWidth="1"/>
    <col min="3078" max="3078" width="12.85546875" style="9" customWidth="1"/>
    <col min="3079" max="3079" width="21.140625" style="9" customWidth="1"/>
    <col min="3080" max="3080" width="11.28515625" style="9" customWidth="1"/>
    <col min="3081" max="3328" width="9.140625" style="9"/>
    <col min="3329" max="3329" width="6.5703125" style="9" customWidth="1"/>
    <col min="3330" max="3330" width="12.85546875" style="9" customWidth="1"/>
    <col min="3331" max="3331" width="13.7109375" style="9" customWidth="1"/>
    <col min="3332" max="3332" width="21.85546875" style="9" customWidth="1"/>
    <col min="3333" max="3333" width="32" style="9" customWidth="1"/>
    <col min="3334" max="3334" width="12.85546875" style="9" customWidth="1"/>
    <col min="3335" max="3335" width="21.140625" style="9" customWidth="1"/>
    <col min="3336" max="3336" width="11.28515625" style="9" customWidth="1"/>
    <col min="3337" max="3584" width="9.140625" style="9"/>
    <col min="3585" max="3585" width="6.5703125" style="9" customWidth="1"/>
    <col min="3586" max="3586" width="12.85546875" style="9" customWidth="1"/>
    <col min="3587" max="3587" width="13.7109375" style="9" customWidth="1"/>
    <col min="3588" max="3588" width="21.85546875" style="9" customWidth="1"/>
    <col min="3589" max="3589" width="32" style="9" customWidth="1"/>
    <col min="3590" max="3590" width="12.85546875" style="9" customWidth="1"/>
    <col min="3591" max="3591" width="21.140625" style="9" customWidth="1"/>
    <col min="3592" max="3592" width="11.28515625" style="9" customWidth="1"/>
    <col min="3593" max="3840" width="9.140625" style="9"/>
    <col min="3841" max="3841" width="6.5703125" style="9" customWidth="1"/>
    <col min="3842" max="3842" width="12.85546875" style="9" customWidth="1"/>
    <col min="3843" max="3843" width="13.7109375" style="9" customWidth="1"/>
    <col min="3844" max="3844" width="21.85546875" style="9" customWidth="1"/>
    <col min="3845" max="3845" width="32" style="9" customWidth="1"/>
    <col min="3846" max="3846" width="12.85546875" style="9" customWidth="1"/>
    <col min="3847" max="3847" width="21.140625" style="9" customWidth="1"/>
    <col min="3848" max="3848" width="11.28515625" style="9" customWidth="1"/>
    <col min="3849" max="4096" width="9.140625" style="9"/>
    <col min="4097" max="4097" width="6.5703125" style="9" customWidth="1"/>
    <col min="4098" max="4098" width="12.85546875" style="9" customWidth="1"/>
    <col min="4099" max="4099" width="13.7109375" style="9" customWidth="1"/>
    <col min="4100" max="4100" width="21.85546875" style="9" customWidth="1"/>
    <col min="4101" max="4101" width="32" style="9" customWidth="1"/>
    <col min="4102" max="4102" width="12.85546875" style="9" customWidth="1"/>
    <col min="4103" max="4103" width="21.140625" style="9" customWidth="1"/>
    <col min="4104" max="4104" width="11.28515625" style="9" customWidth="1"/>
    <col min="4105" max="4352" width="9.140625" style="9"/>
    <col min="4353" max="4353" width="6.5703125" style="9" customWidth="1"/>
    <col min="4354" max="4354" width="12.85546875" style="9" customWidth="1"/>
    <col min="4355" max="4355" width="13.7109375" style="9" customWidth="1"/>
    <col min="4356" max="4356" width="21.85546875" style="9" customWidth="1"/>
    <col min="4357" max="4357" width="32" style="9" customWidth="1"/>
    <col min="4358" max="4358" width="12.85546875" style="9" customWidth="1"/>
    <col min="4359" max="4359" width="21.140625" style="9" customWidth="1"/>
    <col min="4360" max="4360" width="11.28515625" style="9" customWidth="1"/>
    <col min="4361" max="4608" width="9.140625" style="9"/>
    <col min="4609" max="4609" width="6.5703125" style="9" customWidth="1"/>
    <col min="4610" max="4610" width="12.85546875" style="9" customWidth="1"/>
    <col min="4611" max="4611" width="13.7109375" style="9" customWidth="1"/>
    <col min="4612" max="4612" width="21.85546875" style="9" customWidth="1"/>
    <col min="4613" max="4613" width="32" style="9" customWidth="1"/>
    <col min="4614" max="4614" width="12.85546875" style="9" customWidth="1"/>
    <col min="4615" max="4615" width="21.140625" style="9" customWidth="1"/>
    <col min="4616" max="4616" width="11.28515625" style="9" customWidth="1"/>
    <col min="4617" max="4864" width="9.140625" style="9"/>
    <col min="4865" max="4865" width="6.5703125" style="9" customWidth="1"/>
    <col min="4866" max="4866" width="12.85546875" style="9" customWidth="1"/>
    <col min="4867" max="4867" width="13.7109375" style="9" customWidth="1"/>
    <col min="4868" max="4868" width="21.85546875" style="9" customWidth="1"/>
    <col min="4869" max="4869" width="32" style="9" customWidth="1"/>
    <col min="4870" max="4870" width="12.85546875" style="9" customWidth="1"/>
    <col min="4871" max="4871" width="21.140625" style="9" customWidth="1"/>
    <col min="4872" max="4872" width="11.28515625" style="9" customWidth="1"/>
    <col min="4873" max="5120" width="9.140625" style="9"/>
    <col min="5121" max="5121" width="6.5703125" style="9" customWidth="1"/>
    <col min="5122" max="5122" width="12.85546875" style="9" customWidth="1"/>
    <col min="5123" max="5123" width="13.7109375" style="9" customWidth="1"/>
    <col min="5124" max="5124" width="21.85546875" style="9" customWidth="1"/>
    <col min="5125" max="5125" width="32" style="9" customWidth="1"/>
    <col min="5126" max="5126" width="12.85546875" style="9" customWidth="1"/>
    <col min="5127" max="5127" width="21.140625" style="9" customWidth="1"/>
    <col min="5128" max="5128" width="11.28515625" style="9" customWidth="1"/>
    <col min="5129" max="5376" width="9.140625" style="9"/>
    <col min="5377" max="5377" width="6.5703125" style="9" customWidth="1"/>
    <col min="5378" max="5378" width="12.85546875" style="9" customWidth="1"/>
    <col min="5379" max="5379" width="13.7109375" style="9" customWidth="1"/>
    <col min="5380" max="5380" width="21.85546875" style="9" customWidth="1"/>
    <col min="5381" max="5381" width="32" style="9" customWidth="1"/>
    <col min="5382" max="5382" width="12.85546875" style="9" customWidth="1"/>
    <col min="5383" max="5383" width="21.140625" style="9" customWidth="1"/>
    <col min="5384" max="5384" width="11.28515625" style="9" customWidth="1"/>
    <col min="5385" max="5632" width="9.140625" style="9"/>
    <col min="5633" max="5633" width="6.5703125" style="9" customWidth="1"/>
    <col min="5634" max="5634" width="12.85546875" style="9" customWidth="1"/>
    <col min="5635" max="5635" width="13.7109375" style="9" customWidth="1"/>
    <col min="5636" max="5636" width="21.85546875" style="9" customWidth="1"/>
    <col min="5637" max="5637" width="32" style="9" customWidth="1"/>
    <col min="5638" max="5638" width="12.85546875" style="9" customWidth="1"/>
    <col min="5639" max="5639" width="21.140625" style="9" customWidth="1"/>
    <col min="5640" max="5640" width="11.28515625" style="9" customWidth="1"/>
    <col min="5641" max="5888" width="9.140625" style="9"/>
    <col min="5889" max="5889" width="6.5703125" style="9" customWidth="1"/>
    <col min="5890" max="5890" width="12.85546875" style="9" customWidth="1"/>
    <col min="5891" max="5891" width="13.7109375" style="9" customWidth="1"/>
    <col min="5892" max="5892" width="21.85546875" style="9" customWidth="1"/>
    <col min="5893" max="5893" width="32" style="9" customWidth="1"/>
    <col min="5894" max="5894" width="12.85546875" style="9" customWidth="1"/>
    <col min="5895" max="5895" width="21.140625" style="9" customWidth="1"/>
    <col min="5896" max="5896" width="11.28515625" style="9" customWidth="1"/>
    <col min="5897" max="6144" width="9.140625" style="9"/>
    <col min="6145" max="6145" width="6.5703125" style="9" customWidth="1"/>
    <col min="6146" max="6146" width="12.85546875" style="9" customWidth="1"/>
    <col min="6147" max="6147" width="13.7109375" style="9" customWidth="1"/>
    <col min="6148" max="6148" width="21.85546875" style="9" customWidth="1"/>
    <col min="6149" max="6149" width="32" style="9" customWidth="1"/>
    <col min="6150" max="6150" width="12.85546875" style="9" customWidth="1"/>
    <col min="6151" max="6151" width="21.140625" style="9" customWidth="1"/>
    <col min="6152" max="6152" width="11.28515625" style="9" customWidth="1"/>
    <col min="6153" max="6400" width="9.140625" style="9"/>
    <col min="6401" max="6401" width="6.5703125" style="9" customWidth="1"/>
    <col min="6402" max="6402" width="12.85546875" style="9" customWidth="1"/>
    <col min="6403" max="6403" width="13.7109375" style="9" customWidth="1"/>
    <col min="6404" max="6404" width="21.85546875" style="9" customWidth="1"/>
    <col min="6405" max="6405" width="32" style="9" customWidth="1"/>
    <col min="6406" max="6406" width="12.85546875" style="9" customWidth="1"/>
    <col min="6407" max="6407" width="21.140625" style="9" customWidth="1"/>
    <col min="6408" max="6408" width="11.28515625" style="9" customWidth="1"/>
    <col min="6409" max="6656" width="9.140625" style="9"/>
    <col min="6657" max="6657" width="6.5703125" style="9" customWidth="1"/>
    <col min="6658" max="6658" width="12.85546875" style="9" customWidth="1"/>
    <col min="6659" max="6659" width="13.7109375" style="9" customWidth="1"/>
    <col min="6660" max="6660" width="21.85546875" style="9" customWidth="1"/>
    <col min="6661" max="6661" width="32" style="9" customWidth="1"/>
    <col min="6662" max="6662" width="12.85546875" style="9" customWidth="1"/>
    <col min="6663" max="6663" width="21.140625" style="9" customWidth="1"/>
    <col min="6664" max="6664" width="11.28515625" style="9" customWidth="1"/>
    <col min="6665" max="6912" width="9.140625" style="9"/>
    <col min="6913" max="6913" width="6.5703125" style="9" customWidth="1"/>
    <col min="6914" max="6914" width="12.85546875" style="9" customWidth="1"/>
    <col min="6915" max="6915" width="13.7109375" style="9" customWidth="1"/>
    <col min="6916" max="6916" width="21.85546875" style="9" customWidth="1"/>
    <col min="6917" max="6917" width="32" style="9" customWidth="1"/>
    <col min="6918" max="6918" width="12.85546875" style="9" customWidth="1"/>
    <col min="6919" max="6919" width="21.140625" style="9" customWidth="1"/>
    <col min="6920" max="6920" width="11.28515625" style="9" customWidth="1"/>
    <col min="6921" max="7168" width="9.140625" style="9"/>
    <col min="7169" max="7169" width="6.5703125" style="9" customWidth="1"/>
    <col min="7170" max="7170" width="12.85546875" style="9" customWidth="1"/>
    <col min="7171" max="7171" width="13.7109375" style="9" customWidth="1"/>
    <col min="7172" max="7172" width="21.85546875" style="9" customWidth="1"/>
    <col min="7173" max="7173" width="32" style="9" customWidth="1"/>
    <col min="7174" max="7174" width="12.85546875" style="9" customWidth="1"/>
    <col min="7175" max="7175" width="21.140625" style="9" customWidth="1"/>
    <col min="7176" max="7176" width="11.28515625" style="9" customWidth="1"/>
    <col min="7177" max="7424" width="9.140625" style="9"/>
    <col min="7425" max="7425" width="6.5703125" style="9" customWidth="1"/>
    <col min="7426" max="7426" width="12.85546875" style="9" customWidth="1"/>
    <col min="7427" max="7427" width="13.7109375" style="9" customWidth="1"/>
    <col min="7428" max="7428" width="21.85546875" style="9" customWidth="1"/>
    <col min="7429" max="7429" width="32" style="9" customWidth="1"/>
    <col min="7430" max="7430" width="12.85546875" style="9" customWidth="1"/>
    <col min="7431" max="7431" width="21.140625" style="9" customWidth="1"/>
    <col min="7432" max="7432" width="11.28515625" style="9" customWidth="1"/>
    <col min="7433" max="7680" width="9.140625" style="9"/>
    <col min="7681" max="7681" width="6.5703125" style="9" customWidth="1"/>
    <col min="7682" max="7682" width="12.85546875" style="9" customWidth="1"/>
    <col min="7683" max="7683" width="13.7109375" style="9" customWidth="1"/>
    <col min="7684" max="7684" width="21.85546875" style="9" customWidth="1"/>
    <col min="7685" max="7685" width="32" style="9" customWidth="1"/>
    <col min="7686" max="7686" width="12.85546875" style="9" customWidth="1"/>
    <col min="7687" max="7687" width="21.140625" style="9" customWidth="1"/>
    <col min="7688" max="7688" width="11.28515625" style="9" customWidth="1"/>
    <col min="7689" max="7936" width="9.140625" style="9"/>
    <col min="7937" max="7937" width="6.5703125" style="9" customWidth="1"/>
    <col min="7938" max="7938" width="12.85546875" style="9" customWidth="1"/>
    <col min="7939" max="7939" width="13.7109375" style="9" customWidth="1"/>
    <col min="7940" max="7940" width="21.85546875" style="9" customWidth="1"/>
    <col min="7941" max="7941" width="32" style="9" customWidth="1"/>
    <col min="7942" max="7942" width="12.85546875" style="9" customWidth="1"/>
    <col min="7943" max="7943" width="21.140625" style="9" customWidth="1"/>
    <col min="7944" max="7944" width="11.28515625" style="9" customWidth="1"/>
    <col min="7945" max="8192" width="9.140625" style="9"/>
    <col min="8193" max="8193" width="6.5703125" style="9" customWidth="1"/>
    <col min="8194" max="8194" width="12.85546875" style="9" customWidth="1"/>
    <col min="8195" max="8195" width="13.7109375" style="9" customWidth="1"/>
    <col min="8196" max="8196" width="21.85546875" style="9" customWidth="1"/>
    <col min="8197" max="8197" width="32" style="9" customWidth="1"/>
    <col min="8198" max="8198" width="12.85546875" style="9" customWidth="1"/>
    <col min="8199" max="8199" width="21.140625" style="9" customWidth="1"/>
    <col min="8200" max="8200" width="11.28515625" style="9" customWidth="1"/>
    <col min="8201" max="8448" width="9.140625" style="9"/>
    <col min="8449" max="8449" width="6.5703125" style="9" customWidth="1"/>
    <col min="8450" max="8450" width="12.85546875" style="9" customWidth="1"/>
    <col min="8451" max="8451" width="13.7109375" style="9" customWidth="1"/>
    <col min="8452" max="8452" width="21.85546875" style="9" customWidth="1"/>
    <col min="8453" max="8453" width="32" style="9" customWidth="1"/>
    <col min="8454" max="8454" width="12.85546875" style="9" customWidth="1"/>
    <col min="8455" max="8455" width="21.140625" style="9" customWidth="1"/>
    <col min="8456" max="8456" width="11.28515625" style="9" customWidth="1"/>
    <col min="8457" max="8704" width="9.140625" style="9"/>
    <col min="8705" max="8705" width="6.5703125" style="9" customWidth="1"/>
    <col min="8706" max="8706" width="12.85546875" style="9" customWidth="1"/>
    <col min="8707" max="8707" width="13.7109375" style="9" customWidth="1"/>
    <col min="8708" max="8708" width="21.85546875" style="9" customWidth="1"/>
    <col min="8709" max="8709" width="32" style="9" customWidth="1"/>
    <col min="8710" max="8710" width="12.85546875" style="9" customWidth="1"/>
    <col min="8711" max="8711" width="21.140625" style="9" customWidth="1"/>
    <col min="8712" max="8712" width="11.28515625" style="9" customWidth="1"/>
    <col min="8713" max="8960" width="9.140625" style="9"/>
    <col min="8961" max="8961" width="6.5703125" style="9" customWidth="1"/>
    <col min="8962" max="8962" width="12.85546875" style="9" customWidth="1"/>
    <col min="8963" max="8963" width="13.7109375" style="9" customWidth="1"/>
    <col min="8964" max="8964" width="21.85546875" style="9" customWidth="1"/>
    <col min="8965" max="8965" width="32" style="9" customWidth="1"/>
    <col min="8966" max="8966" width="12.85546875" style="9" customWidth="1"/>
    <col min="8967" max="8967" width="21.140625" style="9" customWidth="1"/>
    <col min="8968" max="8968" width="11.28515625" style="9" customWidth="1"/>
    <col min="8969" max="9216" width="9.140625" style="9"/>
    <col min="9217" max="9217" width="6.5703125" style="9" customWidth="1"/>
    <col min="9218" max="9218" width="12.85546875" style="9" customWidth="1"/>
    <col min="9219" max="9219" width="13.7109375" style="9" customWidth="1"/>
    <col min="9220" max="9220" width="21.85546875" style="9" customWidth="1"/>
    <col min="9221" max="9221" width="32" style="9" customWidth="1"/>
    <col min="9222" max="9222" width="12.85546875" style="9" customWidth="1"/>
    <col min="9223" max="9223" width="21.140625" style="9" customWidth="1"/>
    <col min="9224" max="9224" width="11.28515625" style="9" customWidth="1"/>
    <col min="9225" max="9472" width="9.140625" style="9"/>
    <col min="9473" max="9473" width="6.5703125" style="9" customWidth="1"/>
    <col min="9474" max="9474" width="12.85546875" style="9" customWidth="1"/>
    <col min="9475" max="9475" width="13.7109375" style="9" customWidth="1"/>
    <col min="9476" max="9476" width="21.85546875" style="9" customWidth="1"/>
    <col min="9477" max="9477" width="32" style="9" customWidth="1"/>
    <col min="9478" max="9478" width="12.85546875" style="9" customWidth="1"/>
    <col min="9479" max="9479" width="21.140625" style="9" customWidth="1"/>
    <col min="9480" max="9480" width="11.28515625" style="9" customWidth="1"/>
    <col min="9481" max="9728" width="9.140625" style="9"/>
    <col min="9729" max="9729" width="6.5703125" style="9" customWidth="1"/>
    <col min="9730" max="9730" width="12.85546875" style="9" customWidth="1"/>
    <col min="9731" max="9731" width="13.7109375" style="9" customWidth="1"/>
    <col min="9732" max="9732" width="21.85546875" style="9" customWidth="1"/>
    <col min="9733" max="9733" width="32" style="9" customWidth="1"/>
    <col min="9734" max="9734" width="12.85546875" style="9" customWidth="1"/>
    <col min="9735" max="9735" width="21.140625" style="9" customWidth="1"/>
    <col min="9736" max="9736" width="11.28515625" style="9" customWidth="1"/>
    <col min="9737" max="9984" width="9.140625" style="9"/>
    <col min="9985" max="9985" width="6.5703125" style="9" customWidth="1"/>
    <col min="9986" max="9986" width="12.85546875" style="9" customWidth="1"/>
    <col min="9987" max="9987" width="13.7109375" style="9" customWidth="1"/>
    <col min="9988" max="9988" width="21.85546875" style="9" customWidth="1"/>
    <col min="9989" max="9989" width="32" style="9" customWidth="1"/>
    <col min="9990" max="9990" width="12.85546875" style="9" customWidth="1"/>
    <col min="9991" max="9991" width="21.140625" style="9" customWidth="1"/>
    <col min="9992" max="9992" width="11.28515625" style="9" customWidth="1"/>
    <col min="9993" max="10240" width="9.140625" style="9"/>
    <col min="10241" max="10241" width="6.5703125" style="9" customWidth="1"/>
    <col min="10242" max="10242" width="12.85546875" style="9" customWidth="1"/>
    <col min="10243" max="10243" width="13.7109375" style="9" customWidth="1"/>
    <col min="10244" max="10244" width="21.85546875" style="9" customWidth="1"/>
    <col min="10245" max="10245" width="32" style="9" customWidth="1"/>
    <col min="10246" max="10246" width="12.85546875" style="9" customWidth="1"/>
    <col min="10247" max="10247" width="21.140625" style="9" customWidth="1"/>
    <col min="10248" max="10248" width="11.28515625" style="9" customWidth="1"/>
    <col min="10249" max="10496" width="9.140625" style="9"/>
    <col min="10497" max="10497" width="6.5703125" style="9" customWidth="1"/>
    <col min="10498" max="10498" width="12.85546875" style="9" customWidth="1"/>
    <col min="10499" max="10499" width="13.7109375" style="9" customWidth="1"/>
    <col min="10500" max="10500" width="21.85546875" style="9" customWidth="1"/>
    <col min="10501" max="10501" width="32" style="9" customWidth="1"/>
    <col min="10502" max="10502" width="12.85546875" style="9" customWidth="1"/>
    <col min="10503" max="10503" width="21.140625" style="9" customWidth="1"/>
    <col min="10504" max="10504" width="11.28515625" style="9" customWidth="1"/>
    <col min="10505" max="10752" width="9.140625" style="9"/>
    <col min="10753" max="10753" width="6.5703125" style="9" customWidth="1"/>
    <col min="10754" max="10754" width="12.85546875" style="9" customWidth="1"/>
    <col min="10755" max="10755" width="13.7109375" style="9" customWidth="1"/>
    <col min="10756" max="10756" width="21.85546875" style="9" customWidth="1"/>
    <col min="10757" max="10757" width="32" style="9" customWidth="1"/>
    <col min="10758" max="10758" width="12.85546875" style="9" customWidth="1"/>
    <col min="10759" max="10759" width="21.140625" style="9" customWidth="1"/>
    <col min="10760" max="10760" width="11.28515625" style="9" customWidth="1"/>
    <col min="10761" max="11008" width="9.140625" style="9"/>
    <col min="11009" max="11009" width="6.5703125" style="9" customWidth="1"/>
    <col min="11010" max="11010" width="12.85546875" style="9" customWidth="1"/>
    <col min="11011" max="11011" width="13.7109375" style="9" customWidth="1"/>
    <col min="11012" max="11012" width="21.85546875" style="9" customWidth="1"/>
    <col min="11013" max="11013" width="32" style="9" customWidth="1"/>
    <col min="11014" max="11014" width="12.85546875" style="9" customWidth="1"/>
    <col min="11015" max="11015" width="21.140625" style="9" customWidth="1"/>
    <col min="11016" max="11016" width="11.28515625" style="9" customWidth="1"/>
    <col min="11017" max="11264" width="9.140625" style="9"/>
    <col min="11265" max="11265" width="6.5703125" style="9" customWidth="1"/>
    <col min="11266" max="11266" width="12.85546875" style="9" customWidth="1"/>
    <col min="11267" max="11267" width="13.7109375" style="9" customWidth="1"/>
    <col min="11268" max="11268" width="21.85546875" style="9" customWidth="1"/>
    <col min="11269" max="11269" width="32" style="9" customWidth="1"/>
    <col min="11270" max="11270" width="12.85546875" style="9" customWidth="1"/>
    <col min="11271" max="11271" width="21.140625" style="9" customWidth="1"/>
    <col min="11272" max="11272" width="11.28515625" style="9" customWidth="1"/>
    <col min="11273" max="11520" width="9.140625" style="9"/>
    <col min="11521" max="11521" width="6.5703125" style="9" customWidth="1"/>
    <col min="11522" max="11522" width="12.85546875" style="9" customWidth="1"/>
    <col min="11523" max="11523" width="13.7109375" style="9" customWidth="1"/>
    <col min="11524" max="11524" width="21.85546875" style="9" customWidth="1"/>
    <col min="11525" max="11525" width="32" style="9" customWidth="1"/>
    <col min="11526" max="11526" width="12.85546875" style="9" customWidth="1"/>
    <col min="11527" max="11527" width="21.140625" style="9" customWidth="1"/>
    <col min="11528" max="11528" width="11.28515625" style="9" customWidth="1"/>
    <col min="11529" max="11776" width="9.140625" style="9"/>
    <col min="11777" max="11777" width="6.5703125" style="9" customWidth="1"/>
    <col min="11778" max="11778" width="12.85546875" style="9" customWidth="1"/>
    <col min="11779" max="11779" width="13.7109375" style="9" customWidth="1"/>
    <col min="11780" max="11780" width="21.85546875" style="9" customWidth="1"/>
    <col min="11781" max="11781" width="32" style="9" customWidth="1"/>
    <col min="11782" max="11782" width="12.85546875" style="9" customWidth="1"/>
    <col min="11783" max="11783" width="21.140625" style="9" customWidth="1"/>
    <col min="11784" max="11784" width="11.28515625" style="9" customWidth="1"/>
    <col min="11785" max="12032" width="9.140625" style="9"/>
    <col min="12033" max="12033" width="6.5703125" style="9" customWidth="1"/>
    <col min="12034" max="12034" width="12.85546875" style="9" customWidth="1"/>
    <col min="12035" max="12035" width="13.7109375" style="9" customWidth="1"/>
    <col min="12036" max="12036" width="21.85546875" style="9" customWidth="1"/>
    <col min="12037" max="12037" width="32" style="9" customWidth="1"/>
    <col min="12038" max="12038" width="12.85546875" style="9" customWidth="1"/>
    <col min="12039" max="12039" width="21.140625" style="9" customWidth="1"/>
    <col min="12040" max="12040" width="11.28515625" style="9" customWidth="1"/>
    <col min="12041" max="12288" width="9.140625" style="9"/>
    <col min="12289" max="12289" width="6.5703125" style="9" customWidth="1"/>
    <col min="12290" max="12290" width="12.85546875" style="9" customWidth="1"/>
    <col min="12291" max="12291" width="13.7109375" style="9" customWidth="1"/>
    <col min="12292" max="12292" width="21.85546875" style="9" customWidth="1"/>
    <col min="12293" max="12293" width="32" style="9" customWidth="1"/>
    <col min="12294" max="12294" width="12.85546875" style="9" customWidth="1"/>
    <col min="12295" max="12295" width="21.140625" style="9" customWidth="1"/>
    <col min="12296" max="12296" width="11.28515625" style="9" customWidth="1"/>
    <col min="12297" max="12544" width="9.140625" style="9"/>
    <col min="12545" max="12545" width="6.5703125" style="9" customWidth="1"/>
    <col min="12546" max="12546" width="12.85546875" style="9" customWidth="1"/>
    <col min="12547" max="12547" width="13.7109375" style="9" customWidth="1"/>
    <col min="12548" max="12548" width="21.85546875" style="9" customWidth="1"/>
    <col min="12549" max="12549" width="32" style="9" customWidth="1"/>
    <col min="12550" max="12550" width="12.85546875" style="9" customWidth="1"/>
    <col min="12551" max="12551" width="21.140625" style="9" customWidth="1"/>
    <col min="12552" max="12552" width="11.28515625" style="9" customWidth="1"/>
    <col min="12553" max="12800" width="9.140625" style="9"/>
    <col min="12801" max="12801" width="6.5703125" style="9" customWidth="1"/>
    <col min="12802" max="12802" width="12.85546875" style="9" customWidth="1"/>
    <col min="12803" max="12803" width="13.7109375" style="9" customWidth="1"/>
    <col min="12804" max="12804" width="21.85546875" style="9" customWidth="1"/>
    <col min="12805" max="12805" width="32" style="9" customWidth="1"/>
    <col min="12806" max="12806" width="12.85546875" style="9" customWidth="1"/>
    <col min="12807" max="12807" width="21.140625" style="9" customWidth="1"/>
    <col min="12808" max="12808" width="11.28515625" style="9" customWidth="1"/>
    <col min="12809" max="13056" width="9.140625" style="9"/>
    <col min="13057" max="13057" width="6.5703125" style="9" customWidth="1"/>
    <col min="13058" max="13058" width="12.85546875" style="9" customWidth="1"/>
    <col min="13059" max="13059" width="13.7109375" style="9" customWidth="1"/>
    <col min="13060" max="13060" width="21.85546875" style="9" customWidth="1"/>
    <col min="13061" max="13061" width="32" style="9" customWidth="1"/>
    <col min="13062" max="13062" width="12.85546875" style="9" customWidth="1"/>
    <col min="13063" max="13063" width="21.140625" style="9" customWidth="1"/>
    <col min="13064" max="13064" width="11.28515625" style="9" customWidth="1"/>
    <col min="13065" max="13312" width="9.140625" style="9"/>
    <col min="13313" max="13313" width="6.5703125" style="9" customWidth="1"/>
    <col min="13314" max="13314" width="12.85546875" style="9" customWidth="1"/>
    <col min="13315" max="13315" width="13.7109375" style="9" customWidth="1"/>
    <col min="13316" max="13316" width="21.85546875" style="9" customWidth="1"/>
    <col min="13317" max="13317" width="32" style="9" customWidth="1"/>
    <col min="13318" max="13318" width="12.85546875" style="9" customWidth="1"/>
    <col min="13319" max="13319" width="21.140625" style="9" customWidth="1"/>
    <col min="13320" max="13320" width="11.28515625" style="9" customWidth="1"/>
    <col min="13321" max="13568" width="9.140625" style="9"/>
    <col min="13569" max="13569" width="6.5703125" style="9" customWidth="1"/>
    <col min="13570" max="13570" width="12.85546875" style="9" customWidth="1"/>
    <col min="13571" max="13571" width="13.7109375" style="9" customWidth="1"/>
    <col min="13572" max="13572" width="21.85546875" style="9" customWidth="1"/>
    <col min="13573" max="13573" width="32" style="9" customWidth="1"/>
    <col min="13574" max="13574" width="12.85546875" style="9" customWidth="1"/>
    <col min="13575" max="13575" width="21.140625" style="9" customWidth="1"/>
    <col min="13576" max="13576" width="11.28515625" style="9" customWidth="1"/>
    <col min="13577" max="13824" width="9.140625" style="9"/>
    <col min="13825" max="13825" width="6.5703125" style="9" customWidth="1"/>
    <col min="13826" max="13826" width="12.85546875" style="9" customWidth="1"/>
    <col min="13827" max="13827" width="13.7109375" style="9" customWidth="1"/>
    <col min="13828" max="13828" width="21.85546875" style="9" customWidth="1"/>
    <col min="13829" max="13829" width="32" style="9" customWidth="1"/>
    <col min="13830" max="13830" width="12.85546875" style="9" customWidth="1"/>
    <col min="13831" max="13831" width="21.140625" style="9" customWidth="1"/>
    <col min="13832" max="13832" width="11.28515625" style="9" customWidth="1"/>
    <col min="13833" max="14080" width="9.140625" style="9"/>
    <col min="14081" max="14081" width="6.5703125" style="9" customWidth="1"/>
    <col min="14082" max="14082" width="12.85546875" style="9" customWidth="1"/>
    <col min="14083" max="14083" width="13.7109375" style="9" customWidth="1"/>
    <col min="14084" max="14084" width="21.85546875" style="9" customWidth="1"/>
    <col min="14085" max="14085" width="32" style="9" customWidth="1"/>
    <col min="14086" max="14086" width="12.85546875" style="9" customWidth="1"/>
    <col min="14087" max="14087" width="21.140625" style="9" customWidth="1"/>
    <col min="14088" max="14088" width="11.28515625" style="9" customWidth="1"/>
    <col min="14089" max="14336" width="9.140625" style="9"/>
    <col min="14337" max="14337" width="6.5703125" style="9" customWidth="1"/>
    <col min="14338" max="14338" width="12.85546875" style="9" customWidth="1"/>
    <col min="14339" max="14339" width="13.7109375" style="9" customWidth="1"/>
    <col min="14340" max="14340" width="21.85546875" style="9" customWidth="1"/>
    <col min="14341" max="14341" width="32" style="9" customWidth="1"/>
    <col min="14342" max="14342" width="12.85546875" style="9" customWidth="1"/>
    <col min="14343" max="14343" width="21.140625" style="9" customWidth="1"/>
    <col min="14344" max="14344" width="11.28515625" style="9" customWidth="1"/>
    <col min="14345" max="14592" width="9.140625" style="9"/>
    <col min="14593" max="14593" width="6.5703125" style="9" customWidth="1"/>
    <col min="14594" max="14594" width="12.85546875" style="9" customWidth="1"/>
    <col min="14595" max="14595" width="13.7109375" style="9" customWidth="1"/>
    <col min="14596" max="14596" width="21.85546875" style="9" customWidth="1"/>
    <col min="14597" max="14597" width="32" style="9" customWidth="1"/>
    <col min="14598" max="14598" width="12.85546875" style="9" customWidth="1"/>
    <col min="14599" max="14599" width="21.140625" style="9" customWidth="1"/>
    <col min="14600" max="14600" width="11.28515625" style="9" customWidth="1"/>
    <col min="14601" max="14848" width="9.140625" style="9"/>
    <col min="14849" max="14849" width="6.5703125" style="9" customWidth="1"/>
    <col min="14850" max="14850" width="12.85546875" style="9" customWidth="1"/>
    <col min="14851" max="14851" width="13.7109375" style="9" customWidth="1"/>
    <col min="14852" max="14852" width="21.85546875" style="9" customWidth="1"/>
    <col min="14853" max="14853" width="32" style="9" customWidth="1"/>
    <col min="14854" max="14854" width="12.85546875" style="9" customWidth="1"/>
    <col min="14855" max="14855" width="21.140625" style="9" customWidth="1"/>
    <col min="14856" max="14856" width="11.28515625" style="9" customWidth="1"/>
    <col min="14857" max="15104" width="9.140625" style="9"/>
    <col min="15105" max="15105" width="6.5703125" style="9" customWidth="1"/>
    <col min="15106" max="15106" width="12.85546875" style="9" customWidth="1"/>
    <col min="15107" max="15107" width="13.7109375" style="9" customWidth="1"/>
    <col min="15108" max="15108" width="21.85546875" style="9" customWidth="1"/>
    <col min="15109" max="15109" width="32" style="9" customWidth="1"/>
    <col min="15110" max="15110" width="12.85546875" style="9" customWidth="1"/>
    <col min="15111" max="15111" width="21.140625" style="9" customWidth="1"/>
    <col min="15112" max="15112" width="11.28515625" style="9" customWidth="1"/>
    <col min="15113" max="15360" width="9.140625" style="9"/>
    <col min="15361" max="15361" width="6.5703125" style="9" customWidth="1"/>
    <col min="15362" max="15362" width="12.85546875" style="9" customWidth="1"/>
    <col min="15363" max="15363" width="13.7109375" style="9" customWidth="1"/>
    <col min="15364" max="15364" width="21.85546875" style="9" customWidth="1"/>
    <col min="15365" max="15365" width="32" style="9" customWidth="1"/>
    <col min="15366" max="15366" width="12.85546875" style="9" customWidth="1"/>
    <col min="15367" max="15367" width="21.140625" style="9" customWidth="1"/>
    <col min="15368" max="15368" width="11.28515625" style="9" customWidth="1"/>
    <col min="15369" max="15616" width="9.140625" style="9"/>
    <col min="15617" max="15617" width="6.5703125" style="9" customWidth="1"/>
    <col min="15618" max="15618" width="12.85546875" style="9" customWidth="1"/>
    <col min="15619" max="15619" width="13.7109375" style="9" customWidth="1"/>
    <col min="15620" max="15620" width="21.85546875" style="9" customWidth="1"/>
    <col min="15621" max="15621" width="32" style="9" customWidth="1"/>
    <col min="15622" max="15622" width="12.85546875" style="9" customWidth="1"/>
    <col min="15623" max="15623" width="21.140625" style="9" customWidth="1"/>
    <col min="15624" max="15624" width="11.28515625" style="9" customWidth="1"/>
    <col min="15625" max="15872" width="9.140625" style="9"/>
    <col min="15873" max="15873" width="6.5703125" style="9" customWidth="1"/>
    <col min="15874" max="15874" width="12.85546875" style="9" customWidth="1"/>
    <col min="15875" max="15875" width="13.7109375" style="9" customWidth="1"/>
    <col min="15876" max="15876" width="21.85546875" style="9" customWidth="1"/>
    <col min="15877" max="15877" width="32" style="9" customWidth="1"/>
    <col min="15878" max="15878" width="12.85546875" style="9" customWidth="1"/>
    <col min="15879" max="15879" width="21.140625" style="9" customWidth="1"/>
    <col min="15880" max="15880" width="11.28515625" style="9" customWidth="1"/>
    <col min="15881" max="16128" width="9.140625" style="9"/>
    <col min="16129" max="16129" width="6.5703125" style="9" customWidth="1"/>
    <col min="16130" max="16130" width="12.85546875" style="9" customWidth="1"/>
    <col min="16131" max="16131" width="13.7109375" style="9" customWidth="1"/>
    <col min="16132" max="16132" width="21.85546875" style="9" customWidth="1"/>
    <col min="16133" max="16133" width="32" style="9" customWidth="1"/>
    <col min="16134" max="16134" width="12.85546875" style="9" customWidth="1"/>
    <col min="16135" max="16135" width="21.140625" style="9" customWidth="1"/>
    <col min="16136" max="16136" width="11.28515625" style="9" customWidth="1"/>
    <col min="16137" max="16384" width="9.140625" style="9"/>
  </cols>
  <sheetData>
    <row r="2" spans="1:10" ht="18">
      <c r="A2" s="38" t="s">
        <v>13</v>
      </c>
      <c r="B2" s="38"/>
      <c r="C2" s="38"/>
      <c r="D2" s="38"/>
    </row>
    <row r="3" spans="1:10" ht="18">
      <c r="A3" s="38" t="s">
        <v>14</v>
      </c>
      <c r="B3" s="38"/>
      <c r="C3" s="38"/>
      <c r="D3" s="38"/>
    </row>
    <row r="4" spans="1:10" ht="18">
      <c r="A4" s="38" t="s">
        <v>34</v>
      </c>
      <c r="B4" s="38"/>
      <c r="C4" s="38"/>
      <c r="D4" s="38"/>
    </row>
    <row r="5" spans="1:10" s="39" customFormat="1" ht="18">
      <c r="A5" s="40"/>
      <c r="B5" s="40"/>
      <c r="C5" s="40"/>
      <c r="D5" s="2" t="s">
        <v>126</v>
      </c>
      <c r="E5" s="2"/>
      <c r="H5" s="9"/>
      <c r="I5" s="9"/>
      <c r="J5" s="9"/>
    </row>
    <row r="6" spans="1:10" ht="18.75" thickBot="1">
      <c r="A6" s="21"/>
      <c r="B6" s="21"/>
      <c r="C6" s="21"/>
      <c r="D6" s="38"/>
    </row>
    <row r="7" spans="1:10" ht="49.5">
      <c r="A7" s="53" t="s">
        <v>23</v>
      </c>
      <c r="B7" s="54" t="s">
        <v>24</v>
      </c>
      <c r="C7" s="55" t="s">
        <v>25</v>
      </c>
      <c r="D7" s="56" t="s">
        <v>15</v>
      </c>
      <c r="E7" s="57" t="s">
        <v>26</v>
      </c>
      <c r="F7" s="58" t="s">
        <v>28</v>
      </c>
    </row>
    <row r="8" spans="1:10" s="77" customFormat="1" ht="49.5">
      <c r="A8" s="78">
        <v>1</v>
      </c>
      <c r="B8" s="73">
        <v>43306</v>
      </c>
      <c r="C8" s="74">
        <v>2027</v>
      </c>
      <c r="D8" s="75" t="s">
        <v>35</v>
      </c>
      <c r="E8" s="75" t="s">
        <v>333</v>
      </c>
      <c r="F8" s="79">
        <v>19000</v>
      </c>
      <c r="G8" s="76"/>
    </row>
    <row r="9" spans="1:10" ht="17.25" thickBot="1">
      <c r="A9" s="59"/>
      <c r="B9" s="60"/>
      <c r="C9" s="61"/>
      <c r="D9" s="52" t="s">
        <v>27</v>
      </c>
      <c r="E9" s="62"/>
      <c r="F9" s="63">
        <f>SUM(F8:F8)</f>
        <v>19000</v>
      </c>
      <c r="G9" s="24"/>
      <c r="H9" s="24"/>
    </row>
    <row r="10" spans="1:10">
      <c r="A10" s="51"/>
      <c r="B10" s="51"/>
      <c r="C10" s="30"/>
      <c r="D10" s="30"/>
      <c r="E10" s="31"/>
      <c r="F10" s="32"/>
    </row>
    <row r="11" spans="1:10">
      <c r="A11" s="43"/>
      <c r="B11" s="43"/>
      <c r="C11" s="30"/>
      <c r="D11" s="30"/>
      <c r="E11" s="31"/>
      <c r="F11" s="32"/>
    </row>
    <row r="12" spans="1:10">
      <c r="A12" s="43"/>
      <c r="B12" s="43"/>
      <c r="C12" s="30"/>
      <c r="D12" s="30"/>
      <c r="E12" s="31"/>
      <c r="F12" s="32"/>
      <c r="I12" s="9" t="s">
        <v>30</v>
      </c>
    </row>
    <row r="13" spans="1:10">
      <c r="A13" s="43"/>
      <c r="B13" s="43"/>
      <c r="C13" s="30"/>
      <c r="D13" s="30"/>
      <c r="E13" s="31"/>
      <c r="F13" s="32"/>
    </row>
    <row r="14" spans="1:10">
      <c r="A14" s="43"/>
      <c r="B14" s="43"/>
      <c r="C14" s="25"/>
      <c r="D14" s="30"/>
      <c r="E14" s="31"/>
      <c r="F14" s="32"/>
    </row>
    <row r="15" spans="1:10">
      <c r="A15" s="43"/>
      <c r="B15" s="43"/>
      <c r="C15" s="25"/>
      <c r="D15" s="30"/>
      <c r="E15" s="31"/>
      <c r="F15" s="33"/>
    </row>
    <row r="16" spans="1:10">
      <c r="A16" s="43"/>
      <c r="B16" s="43"/>
      <c r="C16" s="25"/>
      <c r="D16" s="25"/>
      <c r="E16" s="26"/>
      <c r="F16" s="34"/>
    </row>
    <row r="17" spans="1:6">
      <c r="A17" s="43"/>
      <c r="B17" s="25"/>
      <c r="C17" s="25"/>
      <c r="D17" s="25"/>
      <c r="E17" s="26"/>
      <c r="F17" s="34"/>
    </row>
    <row r="18" spans="1:6">
      <c r="A18" s="43"/>
      <c r="B18" s="25"/>
      <c r="C18" s="25"/>
      <c r="D18" s="25"/>
      <c r="E18" s="26"/>
      <c r="F18" s="34"/>
    </row>
    <row r="19" spans="1:6">
      <c r="A19" s="43"/>
      <c r="B19" s="25"/>
      <c r="C19" s="25"/>
      <c r="D19" s="25"/>
      <c r="E19" s="26"/>
      <c r="F19" s="34"/>
    </row>
    <row r="20" spans="1:6">
      <c r="A20" s="25"/>
      <c r="B20" s="25"/>
      <c r="C20" s="25"/>
      <c r="D20" s="25"/>
      <c r="E20" s="25"/>
      <c r="F20" s="35"/>
    </row>
    <row r="21" spans="1:6">
      <c r="A21" s="44"/>
      <c r="B21" s="44"/>
      <c r="C21" s="25"/>
      <c r="D21" s="25"/>
      <c r="E21" s="25"/>
      <c r="F21" s="35"/>
    </row>
    <row r="22" spans="1:6">
      <c r="A22" s="44"/>
      <c r="B22" s="44"/>
      <c r="C22" s="25"/>
      <c r="D22" s="25"/>
      <c r="E22" s="25"/>
      <c r="F22" s="35"/>
    </row>
    <row r="23" spans="1:6">
      <c r="A23" s="44"/>
      <c r="B23" s="44"/>
      <c r="C23" s="25"/>
      <c r="D23" s="25"/>
      <c r="E23" s="25"/>
      <c r="F23" s="35"/>
    </row>
    <row r="24" spans="1:6">
      <c r="A24" s="44"/>
      <c r="B24" s="44"/>
      <c r="C24" s="25"/>
      <c r="D24" s="25"/>
      <c r="E24" s="25"/>
      <c r="F24" s="35"/>
    </row>
    <row r="25" spans="1:6">
      <c r="A25" s="39"/>
      <c r="B25" s="39"/>
      <c r="E25" s="9"/>
      <c r="F25" s="36"/>
    </row>
    <row r="26" spans="1:6">
      <c r="A26" s="39"/>
      <c r="B26" s="39"/>
      <c r="E26" s="9"/>
      <c r="F26" s="36"/>
    </row>
    <row r="27" spans="1:6">
      <c r="A27" s="45"/>
      <c r="E27" s="9"/>
      <c r="F27" s="36"/>
    </row>
    <row r="28" spans="1:6">
      <c r="A28" s="39"/>
      <c r="E28" s="9"/>
      <c r="F28" s="36"/>
    </row>
    <row r="29" spans="1:6">
      <c r="E29" s="9"/>
      <c r="F29" s="36"/>
    </row>
    <row r="30" spans="1:6">
      <c r="E30" s="9"/>
      <c r="F30" s="36"/>
    </row>
    <row r="31" spans="1:6">
      <c r="E31" s="9"/>
      <c r="F31" s="36"/>
    </row>
    <row r="32" spans="1:6">
      <c r="E32" s="9"/>
      <c r="F32" s="36"/>
    </row>
    <row r="33" spans="1:6">
      <c r="A33" s="45"/>
      <c r="E33" s="9"/>
      <c r="F33" s="36"/>
    </row>
    <row r="34" spans="1:6">
      <c r="B34" s="46"/>
      <c r="E34" s="9"/>
      <c r="F34" s="36"/>
    </row>
    <row r="35" spans="1:6">
      <c r="C35" s="39"/>
      <c r="E35" s="9"/>
      <c r="F35" s="36"/>
    </row>
    <row r="36" spans="1:6">
      <c r="A36" s="46"/>
      <c r="E36" s="9"/>
      <c r="F36" s="36"/>
    </row>
    <row r="37" spans="1:6">
      <c r="A37" s="45"/>
      <c r="E37" s="9"/>
      <c r="F37" s="36"/>
    </row>
    <row r="38" spans="1:6">
      <c r="A38" s="45"/>
      <c r="E38" s="9"/>
      <c r="F38" s="36"/>
    </row>
    <row r="39" spans="1:6">
      <c r="E39" s="9"/>
      <c r="F39" s="36"/>
    </row>
    <row r="40" spans="1:6">
      <c r="E40" s="9"/>
      <c r="F40" s="36"/>
    </row>
    <row r="41" spans="1:6">
      <c r="E41" s="9"/>
      <c r="F41" s="36"/>
    </row>
    <row r="42" spans="1:6">
      <c r="E42" s="9"/>
      <c r="F42" s="36"/>
    </row>
    <row r="43" spans="1:6">
      <c r="E43" s="9"/>
      <c r="F43" s="36"/>
    </row>
    <row r="44" spans="1:6">
      <c r="E44" s="9"/>
      <c r="F44" s="36"/>
    </row>
    <row r="45" spans="1:6">
      <c r="E45" s="9"/>
      <c r="F45" s="36"/>
    </row>
    <row r="46" spans="1:6">
      <c r="E46" s="9"/>
      <c r="F46" s="36"/>
    </row>
    <row r="47" spans="1:6">
      <c r="E47" s="9"/>
      <c r="F47" s="36"/>
    </row>
    <row r="48" spans="1:6">
      <c r="E48" s="9"/>
      <c r="F48" s="36"/>
    </row>
    <row r="49" spans="1:6">
      <c r="E49" s="9"/>
      <c r="F49" s="36"/>
    </row>
    <row r="50" spans="1:6">
      <c r="E50" s="9"/>
      <c r="F50" s="36"/>
    </row>
    <row r="51" spans="1:6">
      <c r="E51" s="9"/>
      <c r="F51" s="36"/>
    </row>
    <row r="52" spans="1:6">
      <c r="A52" s="45"/>
      <c r="E52" s="9"/>
      <c r="F52" s="36"/>
    </row>
    <row r="53" spans="1:6">
      <c r="A53" s="45"/>
      <c r="E53" s="9"/>
      <c r="F53" s="36"/>
    </row>
    <row r="54" spans="1:6">
      <c r="A54" s="45"/>
      <c r="E54" s="9"/>
      <c r="F54" s="36"/>
    </row>
    <row r="55" spans="1:6">
      <c r="A55" s="45"/>
      <c r="E55" s="9"/>
      <c r="F55" s="36"/>
    </row>
    <row r="56" spans="1:6">
      <c r="A56" s="45"/>
      <c r="E56" s="9"/>
      <c r="F56" s="36"/>
    </row>
    <row r="57" spans="1:6">
      <c r="A57" s="45"/>
      <c r="E57" s="9"/>
      <c r="F57" s="36"/>
    </row>
    <row r="58" spans="1:6">
      <c r="A58" s="45"/>
      <c r="E58" s="9"/>
      <c r="F58" s="36"/>
    </row>
    <row r="59" spans="1:6">
      <c r="A59" s="45"/>
      <c r="E59" s="9"/>
      <c r="F59" s="36"/>
    </row>
    <row r="60" spans="1:6">
      <c r="A60" s="45"/>
      <c r="E60" s="9"/>
      <c r="F60" s="36"/>
    </row>
    <row r="61" spans="1:6">
      <c r="A61" s="45"/>
      <c r="B61" s="47"/>
      <c r="E61" s="9"/>
      <c r="F61" s="36"/>
    </row>
    <row r="62" spans="1:6">
      <c r="A62" s="45"/>
      <c r="E62" s="9"/>
      <c r="F62" s="36"/>
    </row>
    <row r="63" spans="1:6">
      <c r="A63" s="48"/>
      <c r="E63" s="9"/>
      <c r="F63" s="36"/>
    </row>
    <row r="64" spans="1:6">
      <c r="A64" s="22"/>
      <c r="E64" s="9"/>
      <c r="F64" s="36"/>
    </row>
    <row r="65" spans="1:6">
      <c r="A65" s="22"/>
      <c r="E65" s="9"/>
      <c r="F65" s="36"/>
    </row>
    <row r="66" spans="1:6">
      <c r="A66" s="22"/>
      <c r="E66" s="9"/>
      <c r="F66" s="36"/>
    </row>
    <row r="67" spans="1:6">
      <c r="A67" s="22"/>
      <c r="E67" s="9"/>
      <c r="F67" s="36"/>
    </row>
    <row r="68" spans="1:6">
      <c r="A68" s="22"/>
      <c r="E68" s="9"/>
      <c r="F68" s="36"/>
    </row>
    <row r="69" spans="1:6">
      <c r="A69" s="22"/>
      <c r="E69" s="9"/>
      <c r="F69" s="36"/>
    </row>
    <row r="70" spans="1:6">
      <c r="A70" s="39"/>
      <c r="B70" s="39"/>
      <c r="E70" s="9"/>
      <c r="F70" s="36"/>
    </row>
    <row r="71" spans="1:6">
      <c r="A71" s="22"/>
      <c r="E71" s="9"/>
      <c r="F71" s="36"/>
    </row>
    <row r="72" spans="1:6">
      <c r="A72" s="22"/>
      <c r="E72" s="9"/>
      <c r="F72" s="36"/>
    </row>
    <row r="73" spans="1:6">
      <c r="A73" s="22"/>
      <c r="E73" s="9"/>
      <c r="F73" s="36"/>
    </row>
    <row r="74" spans="1:6">
      <c r="A74" s="22"/>
      <c r="E74" s="9"/>
    </row>
    <row r="75" spans="1:6">
      <c r="A75" s="22"/>
      <c r="E75" s="9"/>
    </row>
    <row r="76" spans="1:6">
      <c r="A76" s="22"/>
      <c r="E76" s="9"/>
    </row>
    <row r="77" spans="1:6">
      <c r="A77" s="22"/>
      <c r="E77" s="9"/>
    </row>
    <row r="78" spans="1:6">
      <c r="A78" s="22"/>
      <c r="E78" s="9"/>
    </row>
    <row r="79" spans="1:6">
      <c r="A79" s="49"/>
      <c r="E79" s="9"/>
    </row>
    <row r="80" spans="1:6">
      <c r="A80" s="22"/>
      <c r="E80" s="9"/>
    </row>
    <row r="81" spans="1:5">
      <c r="A81" s="22"/>
      <c r="E81" s="9"/>
    </row>
    <row r="82" spans="1:5">
      <c r="A82" s="22"/>
      <c r="E82" s="9"/>
    </row>
    <row r="83" spans="1:5">
      <c r="A83" s="22"/>
      <c r="E83" s="9"/>
    </row>
    <row r="84" spans="1:5">
      <c r="A84" s="22"/>
      <c r="E84" s="9"/>
    </row>
    <row r="85" spans="1:5">
      <c r="A85" s="22"/>
      <c r="E85" s="9"/>
    </row>
    <row r="86" spans="1:5">
      <c r="A86" s="22"/>
      <c r="E86" s="9"/>
    </row>
    <row r="87" spans="1:5">
      <c r="A87" s="22"/>
      <c r="E87" s="9"/>
    </row>
    <row r="88" spans="1:5">
      <c r="A88" s="22"/>
      <c r="E88" s="9"/>
    </row>
    <row r="89" spans="1:5">
      <c r="A89" s="22"/>
      <c r="E89" s="9"/>
    </row>
    <row r="90" spans="1:5">
      <c r="A90" s="22"/>
      <c r="E90" s="9"/>
    </row>
    <row r="91" spans="1:5">
      <c r="A91" s="22"/>
      <c r="E91" s="9"/>
    </row>
    <row r="92" spans="1:5">
      <c r="A92" s="22"/>
      <c r="E92" s="9"/>
    </row>
    <row r="93" spans="1:5">
      <c r="A93" s="22"/>
      <c r="E93" s="9"/>
    </row>
    <row r="94" spans="1:5">
      <c r="A94" s="22"/>
      <c r="E94" s="9"/>
    </row>
    <row r="95" spans="1:5">
      <c r="A95" s="22"/>
      <c r="E95" s="9"/>
    </row>
    <row r="96" spans="1:5">
      <c r="A96" s="22"/>
      <c r="E96" s="9"/>
    </row>
    <row r="97" spans="1:5">
      <c r="A97" s="22"/>
      <c r="E97" s="9"/>
    </row>
    <row r="98" spans="1:5">
      <c r="A98" s="50"/>
      <c r="E98" s="9"/>
    </row>
    <row r="99" spans="1:5">
      <c r="A99" s="22"/>
      <c r="E99" s="9"/>
    </row>
    <row r="100" spans="1:5">
      <c r="A100" s="22"/>
      <c r="E100" s="9"/>
    </row>
    <row r="101" spans="1:5">
      <c r="A101" s="22"/>
      <c r="E101" s="9"/>
    </row>
    <row r="102" spans="1:5">
      <c r="A102" s="22"/>
      <c r="E102" s="9"/>
    </row>
    <row r="103" spans="1:5">
      <c r="E103" s="9"/>
    </row>
    <row r="104" spans="1:5">
      <c r="E104" s="9"/>
    </row>
    <row r="105" spans="1:5">
      <c r="E105" s="9"/>
    </row>
    <row r="106" spans="1:5">
      <c r="E106" s="9"/>
    </row>
    <row r="107" spans="1:5">
      <c r="E107" s="9"/>
    </row>
    <row r="108" spans="1:5">
      <c r="E108" s="9"/>
    </row>
    <row r="109" spans="1:5">
      <c r="E109" s="9"/>
    </row>
    <row r="110" spans="1:5">
      <c r="E110" s="9"/>
    </row>
    <row r="111" spans="1:5">
      <c r="E111" s="9"/>
    </row>
    <row r="112" spans="1:5">
      <c r="E112" s="9"/>
    </row>
    <row r="113" spans="5:5">
      <c r="E113" s="9"/>
    </row>
    <row r="114" spans="5:5">
      <c r="E114" s="9"/>
    </row>
    <row r="115" spans="5:5">
      <c r="E115" s="9"/>
    </row>
    <row r="116" spans="5:5">
      <c r="E116" s="9"/>
    </row>
    <row r="117" spans="5:5">
      <c r="E117" s="9"/>
    </row>
    <row r="118" spans="5:5">
      <c r="E118" s="9"/>
    </row>
    <row r="119" spans="5:5">
      <c r="E119" s="9"/>
    </row>
    <row r="120" spans="5:5">
      <c r="E120" s="9"/>
    </row>
    <row r="121" spans="5:5">
      <c r="E121" s="9"/>
    </row>
    <row r="122" spans="5:5">
      <c r="E122" s="9"/>
    </row>
    <row r="123" spans="5:5">
      <c r="E123" s="9"/>
    </row>
    <row r="124" spans="5:5">
      <c r="E124" s="9"/>
    </row>
    <row r="125" spans="5:5">
      <c r="E125" s="9"/>
    </row>
    <row r="126" spans="5:5">
      <c r="E126" s="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workbookViewId="0">
      <selection activeCell="G12" sqref="G12"/>
    </sheetView>
  </sheetViews>
  <sheetFormatPr defaultRowHeight="16.5"/>
  <cols>
    <col min="1" max="2" width="9.140625" style="1"/>
    <col min="3" max="3" width="16.5703125" style="1" customWidth="1"/>
    <col min="4" max="4" width="12.7109375" style="1" customWidth="1"/>
    <col min="5" max="5" width="17" style="1" customWidth="1"/>
    <col min="6" max="6" width="22.85546875" style="1" customWidth="1"/>
    <col min="7" max="7" width="80.140625" style="1" customWidth="1"/>
    <col min="8" max="256" width="9.140625" style="1"/>
    <col min="257" max="257" width="11.7109375" style="1" customWidth="1"/>
    <col min="258" max="258" width="10.140625" style="1" customWidth="1"/>
    <col min="259" max="259" width="9.140625" style="1"/>
    <col min="260" max="260" width="14.5703125" style="1" customWidth="1"/>
    <col min="261" max="261" width="73.140625" style="1" customWidth="1"/>
    <col min="262" max="512" width="9.140625" style="1"/>
    <col min="513" max="513" width="11.7109375" style="1" customWidth="1"/>
    <col min="514" max="514" width="10.140625" style="1" customWidth="1"/>
    <col min="515" max="515" width="9.140625" style="1"/>
    <col min="516" max="516" width="14.5703125" style="1" customWidth="1"/>
    <col min="517" max="517" width="73.140625" style="1" customWidth="1"/>
    <col min="518" max="768" width="9.140625" style="1"/>
    <col min="769" max="769" width="11.7109375" style="1" customWidth="1"/>
    <col min="770" max="770" width="10.140625" style="1" customWidth="1"/>
    <col min="771" max="771" width="9.140625" style="1"/>
    <col min="772" max="772" width="14.5703125" style="1" customWidth="1"/>
    <col min="773" max="773" width="73.140625" style="1" customWidth="1"/>
    <col min="774" max="1024" width="9.140625" style="1"/>
    <col min="1025" max="1025" width="11.7109375" style="1" customWidth="1"/>
    <col min="1026" max="1026" width="10.140625" style="1" customWidth="1"/>
    <col min="1027" max="1027" width="9.140625" style="1"/>
    <col min="1028" max="1028" width="14.5703125" style="1" customWidth="1"/>
    <col min="1029" max="1029" width="73.140625" style="1" customWidth="1"/>
    <col min="1030" max="1280" width="9.140625" style="1"/>
    <col min="1281" max="1281" width="11.7109375" style="1" customWidth="1"/>
    <col min="1282" max="1282" width="10.140625" style="1" customWidth="1"/>
    <col min="1283" max="1283" width="9.140625" style="1"/>
    <col min="1284" max="1284" width="14.5703125" style="1" customWidth="1"/>
    <col min="1285" max="1285" width="73.140625" style="1" customWidth="1"/>
    <col min="1286" max="1536" width="9.140625" style="1"/>
    <col min="1537" max="1537" width="11.7109375" style="1" customWidth="1"/>
    <col min="1538" max="1538" width="10.140625" style="1" customWidth="1"/>
    <col min="1539" max="1539" width="9.140625" style="1"/>
    <col min="1540" max="1540" width="14.5703125" style="1" customWidth="1"/>
    <col min="1541" max="1541" width="73.140625" style="1" customWidth="1"/>
    <col min="1542" max="1792" width="9.140625" style="1"/>
    <col min="1793" max="1793" width="11.7109375" style="1" customWidth="1"/>
    <col min="1794" max="1794" width="10.140625" style="1" customWidth="1"/>
    <col min="1795" max="1795" width="9.140625" style="1"/>
    <col min="1796" max="1796" width="14.5703125" style="1" customWidth="1"/>
    <col min="1797" max="1797" width="73.140625" style="1" customWidth="1"/>
    <col min="1798" max="2048" width="9.140625" style="1"/>
    <col min="2049" max="2049" width="11.7109375" style="1" customWidth="1"/>
    <col min="2050" max="2050" width="10.140625" style="1" customWidth="1"/>
    <col min="2051" max="2051" width="9.140625" style="1"/>
    <col min="2052" max="2052" width="14.5703125" style="1" customWidth="1"/>
    <col min="2053" max="2053" width="73.140625" style="1" customWidth="1"/>
    <col min="2054" max="2304" width="9.140625" style="1"/>
    <col min="2305" max="2305" width="11.7109375" style="1" customWidth="1"/>
    <col min="2306" max="2306" width="10.140625" style="1" customWidth="1"/>
    <col min="2307" max="2307" width="9.140625" style="1"/>
    <col min="2308" max="2308" width="14.5703125" style="1" customWidth="1"/>
    <col min="2309" max="2309" width="73.140625" style="1" customWidth="1"/>
    <col min="2310" max="2560" width="9.140625" style="1"/>
    <col min="2561" max="2561" width="11.7109375" style="1" customWidth="1"/>
    <col min="2562" max="2562" width="10.140625" style="1" customWidth="1"/>
    <col min="2563" max="2563" width="9.140625" style="1"/>
    <col min="2564" max="2564" width="14.5703125" style="1" customWidth="1"/>
    <col min="2565" max="2565" width="73.140625" style="1" customWidth="1"/>
    <col min="2566" max="2816" width="9.140625" style="1"/>
    <col min="2817" max="2817" width="11.7109375" style="1" customWidth="1"/>
    <col min="2818" max="2818" width="10.140625" style="1" customWidth="1"/>
    <col min="2819" max="2819" width="9.140625" style="1"/>
    <col min="2820" max="2820" width="14.5703125" style="1" customWidth="1"/>
    <col min="2821" max="2821" width="73.140625" style="1" customWidth="1"/>
    <col min="2822" max="3072" width="9.140625" style="1"/>
    <col min="3073" max="3073" width="11.7109375" style="1" customWidth="1"/>
    <col min="3074" max="3074" width="10.140625" style="1" customWidth="1"/>
    <col min="3075" max="3075" width="9.140625" style="1"/>
    <col min="3076" max="3076" width="14.5703125" style="1" customWidth="1"/>
    <col min="3077" max="3077" width="73.140625" style="1" customWidth="1"/>
    <col min="3078" max="3328" width="9.140625" style="1"/>
    <col min="3329" max="3329" width="11.7109375" style="1" customWidth="1"/>
    <col min="3330" max="3330" width="10.140625" style="1" customWidth="1"/>
    <col min="3331" max="3331" width="9.140625" style="1"/>
    <col min="3332" max="3332" width="14.5703125" style="1" customWidth="1"/>
    <col min="3333" max="3333" width="73.140625" style="1" customWidth="1"/>
    <col min="3334" max="3584" width="9.140625" style="1"/>
    <col min="3585" max="3585" width="11.7109375" style="1" customWidth="1"/>
    <col min="3586" max="3586" width="10.140625" style="1" customWidth="1"/>
    <col min="3587" max="3587" width="9.140625" style="1"/>
    <col min="3588" max="3588" width="14.5703125" style="1" customWidth="1"/>
    <col min="3589" max="3589" width="73.140625" style="1" customWidth="1"/>
    <col min="3590" max="3840" width="9.140625" style="1"/>
    <col min="3841" max="3841" width="11.7109375" style="1" customWidth="1"/>
    <col min="3842" max="3842" width="10.140625" style="1" customWidth="1"/>
    <col min="3843" max="3843" width="9.140625" style="1"/>
    <col min="3844" max="3844" width="14.5703125" style="1" customWidth="1"/>
    <col min="3845" max="3845" width="73.140625" style="1" customWidth="1"/>
    <col min="3846" max="4096" width="9.140625" style="1"/>
    <col min="4097" max="4097" width="11.7109375" style="1" customWidth="1"/>
    <col min="4098" max="4098" width="10.140625" style="1" customWidth="1"/>
    <col min="4099" max="4099" width="9.140625" style="1"/>
    <col min="4100" max="4100" width="14.5703125" style="1" customWidth="1"/>
    <col min="4101" max="4101" width="73.140625" style="1" customWidth="1"/>
    <col min="4102" max="4352" width="9.140625" style="1"/>
    <col min="4353" max="4353" width="11.7109375" style="1" customWidth="1"/>
    <col min="4354" max="4354" width="10.140625" style="1" customWidth="1"/>
    <col min="4355" max="4355" width="9.140625" style="1"/>
    <col min="4356" max="4356" width="14.5703125" style="1" customWidth="1"/>
    <col min="4357" max="4357" width="73.140625" style="1" customWidth="1"/>
    <col min="4358" max="4608" width="9.140625" style="1"/>
    <col min="4609" max="4609" width="11.7109375" style="1" customWidth="1"/>
    <col min="4610" max="4610" width="10.140625" style="1" customWidth="1"/>
    <col min="4611" max="4611" width="9.140625" style="1"/>
    <col min="4612" max="4612" width="14.5703125" style="1" customWidth="1"/>
    <col min="4613" max="4613" width="73.140625" style="1" customWidth="1"/>
    <col min="4614" max="4864" width="9.140625" style="1"/>
    <col min="4865" max="4865" width="11.7109375" style="1" customWidth="1"/>
    <col min="4866" max="4866" width="10.140625" style="1" customWidth="1"/>
    <col min="4867" max="4867" width="9.140625" style="1"/>
    <col min="4868" max="4868" width="14.5703125" style="1" customWidth="1"/>
    <col min="4869" max="4869" width="73.140625" style="1" customWidth="1"/>
    <col min="4870" max="5120" width="9.140625" style="1"/>
    <col min="5121" max="5121" width="11.7109375" style="1" customWidth="1"/>
    <col min="5122" max="5122" width="10.140625" style="1" customWidth="1"/>
    <col min="5123" max="5123" width="9.140625" style="1"/>
    <col min="5124" max="5124" width="14.5703125" style="1" customWidth="1"/>
    <col min="5125" max="5125" width="73.140625" style="1" customWidth="1"/>
    <col min="5126" max="5376" width="9.140625" style="1"/>
    <col min="5377" max="5377" width="11.7109375" style="1" customWidth="1"/>
    <col min="5378" max="5378" width="10.140625" style="1" customWidth="1"/>
    <col min="5379" max="5379" width="9.140625" style="1"/>
    <col min="5380" max="5380" width="14.5703125" style="1" customWidth="1"/>
    <col min="5381" max="5381" width="73.140625" style="1" customWidth="1"/>
    <col min="5382" max="5632" width="9.140625" style="1"/>
    <col min="5633" max="5633" width="11.7109375" style="1" customWidth="1"/>
    <col min="5634" max="5634" width="10.140625" style="1" customWidth="1"/>
    <col min="5635" max="5635" width="9.140625" style="1"/>
    <col min="5636" max="5636" width="14.5703125" style="1" customWidth="1"/>
    <col min="5637" max="5637" width="73.140625" style="1" customWidth="1"/>
    <col min="5638" max="5888" width="9.140625" style="1"/>
    <col min="5889" max="5889" width="11.7109375" style="1" customWidth="1"/>
    <col min="5890" max="5890" width="10.140625" style="1" customWidth="1"/>
    <col min="5891" max="5891" width="9.140625" style="1"/>
    <col min="5892" max="5892" width="14.5703125" style="1" customWidth="1"/>
    <col min="5893" max="5893" width="73.140625" style="1" customWidth="1"/>
    <col min="5894" max="6144" width="9.140625" style="1"/>
    <col min="6145" max="6145" width="11.7109375" style="1" customWidth="1"/>
    <col min="6146" max="6146" width="10.140625" style="1" customWidth="1"/>
    <col min="6147" max="6147" width="9.140625" style="1"/>
    <col min="6148" max="6148" width="14.5703125" style="1" customWidth="1"/>
    <col min="6149" max="6149" width="73.140625" style="1" customWidth="1"/>
    <col min="6150" max="6400" width="9.140625" style="1"/>
    <col min="6401" max="6401" width="11.7109375" style="1" customWidth="1"/>
    <col min="6402" max="6402" width="10.140625" style="1" customWidth="1"/>
    <col min="6403" max="6403" width="9.140625" style="1"/>
    <col min="6404" max="6404" width="14.5703125" style="1" customWidth="1"/>
    <col min="6405" max="6405" width="73.140625" style="1" customWidth="1"/>
    <col min="6406" max="6656" width="9.140625" style="1"/>
    <col min="6657" max="6657" width="11.7109375" style="1" customWidth="1"/>
    <col min="6658" max="6658" width="10.140625" style="1" customWidth="1"/>
    <col min="6659" max="6659" width="9.140625" style="1"/>
    <col min="6660" max="6660" width="14.5703125" style="1" customWidth="1"/>
    <col min="6661" max="6661" width="73.140625" style="1" customWidth="1"/>
    <col min="6662" max="6912" width="9.140625" style="1"/>
    <col min="6913" max="6913" width="11.7109375" style="1" customWidth="1"/>
    <col min="6914" max="6914" width="10.140625" style="1" customWidth="1"/>
    <col min="6915" max="6915" width="9.140625" style="1"/>
    <col min="6916" max="6916" width="14.5703125" style="1" customWidth="1"/>
    <col min="6917" max="6917" width="73.140625" style="1" customWidth="1"/>
    <col min="6918" max="7168" width="9.140625" style="1"/>
    <col min="7169" max="7169" width="11.7109375" style="1" customWidth="1"/>
    <col min="7170" max="7170" width="10.140625" style="1" customWidth="1"/>
    <col min="7171" max="7171" width="9.140625" style="1"/>
    <col min="7172" max="7172" width="14.5703125" style="1" customWidth="1"/>
    <col min="7173" max="7173" width="73.140625" style="1" customWidth="1"/>
    <col min="7174" max="7424" width="9.140625" style="1"/>
    <col min="7425" max="7425" width="11.7109375" style="1" customWidth="1"/>
    <col min="7426" max="7426" width="10.140625" style="1" customWidth="1"/>
    <col min="7427" max="7427" width="9.140625" style="1"/>
    <col min="7428" max="7428" width="14.5703125" style="1" customWidth="1"/>
    <col min="7429" max="7429" width="73.140625" style="1" customWidth="1"/>
    <col min="7430" max="7680" width="9.140625" style="1"/>
    <col min="7681" max="7681" width="11.7109375" style="1" customWidth="1"/>
    <col min="7682" max="7682" width="10.140625" style="1" customWidth="1"/>
    <col min="7683" max="7683" width="9.140625" style="1"/>
    <col min="7684" max="7684" width="14.5703125" style="1" customWidth="1"/>
    <col min="7685" max="7685" width="73.140625" style="1" customWidth="1"/>
    <col min="7686" max="7936" width="9.140625" style="1"/>
    <col min="7937" max="7937" width="11.7109375" style="1" customWidth="1"/>
    <col min="7938" max="7938" width="10.140625" style="1" customWidth="1"/>
    <col min="7939" max="7939" width="9.140625" style="1"/>
    <col min="7940" max="7940" width="14.5703125" style="1" customWidth="1"/>
    <col min="7941" max="7941" width="73.140625" style="1" customWidth="1"/>
    <col min="7942" max="8192" width="9.140625" style="1"/>
    <col min="8193" max="8193" width="11.7109375" style="1" customWidth="1"/>
    <col min="8194" max="8194" width="10.140625" style="1" customWidth="1"/>
    <col min="8195" max="8195" width="9.140625" style="1"/>
    <col min="8196" max="8196" width="14.5703125" style="1" customWidth="1"/>
    <col min="8197" max="8197" width="73.140625" style="1" customWidth="1"/>
    <col min="8198" max="8448" width="9.140625" style="1"/>
    <col min="8449" max="8449" width="11.7109375" style="1" customWidth="1"/>
    <col min="8450" max="8450" width="10.140625" style="1" customWidth="1"/>
    <col min="8451" max="8451" width="9.140625" style="1"/>
    <col min="8452" max="8452" width="14.5703125" style="1" customWidth="1"/>
    <col min="8453" max="8453" width="73.140625" style="1" customWidth="1"/>
    <col min="8454" max="8704" width="9.140625" style="1"/>
    <col min="8705" max="8705" width="11.7109375" style="1" customWidth="1"/>
    <col min="8706" max="8706" width="10.140625" style="1" customWidth="1"/>
    <col min="8707" max="8707" width="9.140625" style="1"/>
    <col min="8708" max="8708" width="14.5703125" style="1" customWidth="1"/>
    <col min="8709" max="8709" width="73.140625" style="1" customWidth="1"/>
    <col min="8710" max="8960" width="9.140625" style="1"/>
    <col min="8961" max="8961" width="11.7109375" style="1" customWidth="1"/>
    <col min="8962" max="8962" width="10.140625" style="1" customWidth="1"/>
    <col min="8963" max="8963" width="9.140625" style="1"/>
    <col min="8964" max="8964" width="14.5703125" style="1" customWidth="1"/>
    <col min="8965" max="8965" width="73.140625" style="1" customWidth="1"/>
    <col min="8966" max="9216" width="9.140625" style="1"/>
    <col min="9217" max="9217" width="11.7109375" style="1" customWidth="1"/>
    <col min="9218" max="9218" width="10.140625" style="1" customWidth="1"/>
    <col min="9219" max="9219" width="9.140625" style="1"/>
    <col min="9220" max="9220" width="14.5703125" style="1" customWidth="1"/>
    <col min="9221" max="9221" width="73.140625" style="1" customWidth="1"/>
    <col min="9222" max="9472" width="9.140625" style="1"/>
    <col min="9473" max="9473" width="11.7109375" style="1" customWidth="1"/>
    <col min="9474" max="9474" width="10.140625" style="1" customWidth="1"/>
    <col min="9475" max="9475" width="9.140625" style="1"/>
    <col min="9476" max="9476" width="14.5703125" style="1" customWidth="1"/>
    <col min="9477" max="9477" width="73.140625" style="1" customWidth="1"/>
    <col min="9478" max="9728" width="9.140625" style="1"/>
    <col min="9729" max="9729" width="11.7109375" style="1" customWidth="1"/>
    <col min="9730" max="9730" width="10.140625" style="1" customWidth="1"/>
    <col min="9731" max="9731" width="9.140625" style="1"/>
    <col min="9732" max="9732" width="14.5703125" style="1" customWidth="1"/>
    <col min="9733" max="9733" width="73.140625" style="1" customWidth="1"/>
    <col min="9734" max="9984" width="9.140625" style="1"/>
    <col min="9985" max="9985" width="11.7109375" style="1" customWidth="1"/>
    <col min="9986" max="9986" width="10.140625" style="1" customWidth="1"/>
    <col min="9987" max="9987" width="9.140625" style="1"/>
    <col min="9988" max="9988" width="14.5703125" style="1" customWidth="1"/>
    <col min="9989" max="9989" width="73.140625" style="1" customWidth="1"/>
    <col min="9990" max="10240" width="9.140625" style="1"/>
    <col min="10241" max="10241" width="11.7109375" style="1" customWidth="1"/>
    <col min="10242" max="10242" width="10.140625" style="1" customWidth="1"/>
    <col min="10243" max="10243" width="9.140625" style="1"/>
    <col min="10244" max="10244" width="14.5703125" style="1" customWidth="1"/>
    <col min="10245" max="10245" width="73.140625" style="1" customWidth="1"/>
    <col min="10246" max="10496" width="9.140625" style="1"/>
    <col min="10497" max="10497" width="11.7109375" style="1" customWidth="1"/>
    <col min="10498" max="10498" width="10.140625" style="1" customWidth="1"/>
    <col min="10499" max="10499" width="9.140625" style="1"/>
    <col min="10500" max="10500" width="14.5703125" style="1" customWidth="1"/>
    <col min="10501" max="10501" width="73.140625" style="1" customWidth="1"/>
    <col min="10502" max="10752" width="9.140625" style="1"/>
    <col min="10753" max="10753" width="11.7109375" style="1" customWidth="1"/>
    <col min="10754" max="10754" width="10.140625" style="1" customWidth="1"/>
    <col min="10755" max="10755" width="9.140625" style="1"/>
    <col min="10756" max="10756" width="14.5703125" style="1" customWidth="1"/>
    <col min="10757" max="10757" width="73.140625" style="1" customWidth="1"/>
    <col min="10758" max="11008" width="9.140625" style="1"/>
    <col min="11009" max="11009" width="11.7109375" style="1" customWidth="1"/>
    <col min="11010" max="11010" width="10.140625" style="1" customWidth="1"/>
    <col min="11011" max="11011" width="9.140625" style="1"/>
    <col min="11012" max="11012" width="14.5703125" style="1" customWidth="1"/>
    <col min="11013" max="11013" width="73.140625" style="1" customWidth="1"/>
    <col min="11014" max="11264" width="9.140625" style="1"/>
    <col min="11265" max="11265" width="11.7109375" style="1" customWidth="1"/>
    <col min="11266" max="11266" width="10.140625" style="1" customWidth="1"/>
    <col min="11267" max="11267" width="9.140625" style="1"/>
    <col min="11268" max="11268" width="14.5703125" style="1" customWidth="1"/>
    <col min="11269" max="11269" width="73.140625" style="1" customWidth="1"/>
    <col min="11270" max="11520" width="9.140625" style="1"/>
    <col min="11521" max="11521" width="11.7109375" style="1" customWidth="1"/>
    <col min="11522" max="11522" width="10.140625" style="1" customWidth="1"/>
    <col min="11523" max="11523" width="9.140625" style="1"/>
    <col min="11524" max="11524" width="14.5703125" style="1" customWidth="1"/>
    <col min="11525" max="11525" width="73.140625" style="1" customWidth="1"/>
    <col min="11526" max="11776" width="9.140625" style="1"/>
    <col min="11777" max="11777" width="11.7109375" style="1" customWidth="1"/>
    <col min="11778" max="11778" width="10.140625" style="1" customWidth="1"/>
    <col min="11779" max="11779" width="9.140625" style="1"/>
    <col min="11780" max="11780" width="14.5703125" style="1" customWidth="1"/>
    <col min="11781" max="11781" width="73.140625" style="1" customWidth="1"/>
    <col min="11782" max="12032" width="9.140625" style="1"/>
    <col min="12033" max="12033" width="11.7109375" style="1" customWidth="1"/>
    <col min="12034" max="12034" width="10.140625" style="1" customWidth="1"/>
    <col min="12035" max="12035" width="9.140625" style="1"/>
    <col min="12036" max="12036" width="14.5703125" style="1" customWidth="1"/>
    <col min="12037" max="12037" width="73.140625" style="1" customWidth="1"/>
    <col min="12038" max="12288" width="9.140625" style="1"/>
    <col min="12289" max="12289" width="11.7109375" style="1" customWidth="1"/>
    <col min="12290" max="12290" width="10.140625" style="1" customWidth="1"/>
    <col min="12291" max="12291" width="9.140625" style="1"/>
    <col min="12292" max="12292" width="14.5703125" style="1" customWidth="1"/>
    <col min="12293" max="12293" width="73.140625" style="1" customWidth="1"/>
    <col min="12294" max="12544" width="9.140625" style="1"/>
    <col min="12545" max="12545" width="11.7109375" style="1" customWidth="1"/>
    <col min="12546" max="12546" width="10.140625" style="1" customWidth="1"/>
    <col min="12547" max="12547" width="9.140625" style="1"/>
    <col min="12548" max="12548" width="14.5703125" style="1" customWidth="1"/>
    <col min="12549" max="12549" width="73.140625" style="1" customWidth="1"/>
    <col min="12550" max="12800" width="9.140625" style="1"/>
    <col min="12801" max="12801" width="11.7109375" style="1" customWidth="1"/>
    <col min="12802" max="12802" width="10.140625" style="1" customWidth="1"/>
    <col min="12803" max="12803" width="9.140625" style="1"/>
    <col min="12804" max="12804" width="14.5703125" style="1" customWidth="1"/>
    <col min="12805" max="12805" width="73.140625" style="1" customWidth="1"/>
    <col min="12806" max="13056" width="9.140625" style="1"/>
    <col min="13057" max="13057" width="11.7109375" style="1" customWidth="1"/>
    <col min="13058" max="13058" width="10.140625" style="1" customWidth="1"/>
    <col min="13059" max="13059" width="9.140625" style="1"/>
    <col min="13060" max="13060" width="14.5703125" style="1" customWidth="1"/>
    <col min="13061" max="13061" width="73.140625" style="1" customWidth="1"/>
    <col min="13062" max="13312" width="9.140625" style="1"/>
    <col min="13313" max="13313" width="11.7109375" style="1" customWidth="1"/>
    <col min="13314" max="13314" width="10.140625" style="1" customWidth="1"/>
    <col min="13315" max="13315" width="9.140625" style="1"/>
    <col min="13316" max="13316" width="14.5703125" style="1" customWidth="1"/>
    <col min="13317" max="13317" width="73.140625" style="1" customWidth="1"/>
    <col min="13318" max="13568" width="9.140625" style="1"/>
    <col min="13569" max="13569" width="11.7109375" style="1" customWidth="1"/>
    <col min="13570" max="13570" width="10.140625" style="1" customWidth="1"/>
    <col min="13571" max="13571" width="9.140625" style="1"/>
    <col min="13572" max="13572" width="14.5703125" style="1" customWidth="1"/>
    <col min="13573" max="13573" width="73.140625" style="1" customWidth="1"/>
    <col min="13574" max="13824" width="9.140625" style="1"/>
    <col min="13825" max="13825" width="11.7109375" style="1" customWidth="1"/>
    <col min="13826" max="13826" width="10.140625" style="1" customWidth="1"/>
    <col min="13827" max="13827" width="9.140625" style="1"/>
    <col min="13828" max="13828" width="14.5703125" style="1" customWidth="1"/>
    <col min="13829" max="13829" width="73.140625" style="1" customWidth="1"/>
    <col min="13830" max="14080" width="9.140625" style="1"/>
    <col min="14081" max="14081" width="11.7109375" style="1" customWidth="1"/>
    <col min="14082" max="14082" width="10.140625" style="1" customWidth="1"/>
    <col min="14083" max="14083" width="9.140625" style="1"/>
    <col min="14084" max="14084" width="14.5703125" style="1" customWidth="1"/>
    <col min="14085" max="14085" width="73.140625" style="1" customWidth="1"/>
    <col min="14086" max="14336" width="9.140625" style="1"/>
    <col min="14337" max="14337" width="11.7109375" style="1" customWidth="1"/>
    <col min="14338" max="14338" width="10.140625" style="1" customWidth="1"/>
    <col min="14339" max="14339" width="9.140625" style="1"/>
    <col min="14340" max="14340" width="14.5703125" style="1" customWidth="1"/>
    <col min="14341" max="14341" width="73.140625" style="1" customWidth="1"/>
    <col min="14342" max="14592" width="9.140625" style="1"/>
    <col min="14593" max="14593" width="11.7109375" style="1" customWidth="1"/>
    <col min="14594" max="14594" width="10.140625" style="1" customWidth="1"/>
    <col min="14595" max="14595" width="9.140625" style="1"/>
    <col min="14596" max="14596" width="14.5703125" style="1" customWidth="1"/>
    <col min="14597" max="14597" width="73.140625" style="1" customWidth="1"/>
    <col min="14598" max="14848" width="9.140625" style="1"/>
    <col min="14849" max="14849" width="11.7109375" style="1" customWidth="1"/>
    <col min="14850" max="14850" width="10.140625" style="1" customWidth="1"/>
    <col min="14851" max="14851" width="9.140625" style="1"/>
    <col min="14852" max="14852" width="14.5703125" style="1" customWidth="1"/>
    <col min="14853" max="14853" width="73.140625" style="1" customWidth="1"/>
    <col min="14854" max="15104" width="9.140625" style="1"/>
    <col min="15105" max="15105" width="11.7109375" style="1" customWidth="1"/>
    <col min="15106" max="15106" width="10.140625" style="1" customWidth="1"/>
    <col min="15107" max="15107" width="9.140625" style="1"/>
    <col min="15108" max="15108" width="14.5703125" style="1" customWidth="1"/>
    <col min="15109" max="15109" width="73.140625" style="1" customWidth="1"/>
    <col min="15110" max="15360" width="9.140625" style="1"/>
    <col min="15361" max="15361" width="11.7109375" style="1" customWidth="1"/>
    <col min="15362" max="15362" width="10.140625" style="1" customWidth="1"/>
    <col min="15363" max="15363" width="9.140625" style="1"/>
    <col min="15364" max="15364" width="14.5703125" style="1" customWidth="1"/>
    <col min="15365" max="15365" width="73.140625" style="1" customWidth="1"/>
    <col min="15366" max="15616" width="9.140625" style="1"/>
    <col min="15617" max="15617" width="11.7109375" style="1" customWidth="1"/>
    <col min="15618" max="15618" width="10.140625" style="1" customWidth="1"/>
    <col min="15619" max="15619" width="9.140625" style="1"/>
    <col min="15620" max="15620" width="14.5703125" style="1" customWidth="1"/>
    <col min="15621" max="15621" width="73.140625" style="1" customWidth="1"/>
    <col min="15622" max="15872" width="9.140625" style="1"/>
    <col min="15873" max="15873" width="11.7109375" style="1" customWidth="1"/>
    <col min="15874" max="15874" width="10.140625" style="1" customWidth="1"/>
    <col min="15875" max="15875" width="9.140625" style="1"/>
    <col min="15876" max="15876" width="14.5703125" style="1" customWidth="1"/>
    <col min="15877" max="15877" width="73.140625" style="1" customWidth="1"/>
    <col min="15878" max="16128" width="9.140625" style="1"/>
    <col min="16129" max="16129" width="11.7109375" style="1" customWidth="1"/>
    <col min="16130" max="16130" width="10.140625" style="1" customWidth="1"/>
    <col min="16131" max="16131" width="9.140625" style="1"/>
    <col min="16132" max="16132" width="14.5703125" style="1" customWidth="1"/>
    <col min="16133" max="16133" width="73.140625" style="1" customWidth="1"/>
    <col min="16134" max="16384" width="9.140625" style="1"/>
  </cols>
  <sheetData>
    <row r="1" spans="1:7">
      <c r="A1" s="4" t="s">
        <v>0</v>
      </c>
      <c r="B1" s="4"/>
      <c r="C1" s="4"/>
      <c r="D1" s="4"/>
      <c r="E1" s="11"/>
      <c r="F1" s="10"/>
      <c r="G1" s="11"/>
    </row>
    <row r="2" spans="1:7">
      <c r="A2" s="14"/>
      <c r="B2" s="14"/>
      <c r="C2" s="14"/>
      <c r="D2" s="14"/>
      <c r="E2" s="14"/>
      <c r="F2" s="14"/>
      <c r="G2" s="14"/>
    </row>
    <row r="3" spans="1:7">
      <c r="A3" s="14"/>
      <c r="B3" s="14"/>
      <c r="C3" s="14"/>
      <c r="D3" s="14"/>
      <c r="E3" s="14"/>
      <c r="F3" s="14"/>
      <c r="G3" s="14"/>
    </row>
    <row r="4" spans="1:7">
      <c r="A4" s="14"/>
      <c r="B4" s="14"/>
      <c r="C4" s="14"/>
      <c r="D4" s="14"/>
      <c r="E4" s="14"/>
      <c r="F4" s="14"/>
      <c r="G4" s="14"/>
    </row>
    <row r="5" spans="1:7" s="72" customFormat="1">
      <c r="A5" s="72" t="s">
        <v>385</v>
      </c>
    </row>
    <row r="6" spans="1:7" s="72" customFormat="1"/>
    <row r="7" spans="1:7" ht="33">
      <c r="A7" s="92" t="s">
        <v>1</v>
      </c>
      <c r="B7" s="92" t="s">
        <v>2</v>
      </c>
      <c r="C7" s="92" t="s">
        <v>3</v>
      </c>
      <c r="D7" s="15" t="s">
        <v>6</v>
      </c>
      <c r="E7" s="15" t="s">
        <v>7</v>
      </c>
      <c r="F7" s="124" t="s">
        <v>4</v>
      </c>
      <c r="G7" s="125" t="s">
        <v>5</v>
      </c>
    </row>
    <row r="8" spans="1:7" s="181" customFormat="1" ht="44.25" customHeight="1">
      <c r="A8" s="74">
        <v>1</v>
      </c>
      <c r="B8" s="74">
        <v>1793</v>
      </c>
      <c r="C8" s="182">
        <v>43284</v>
      </c>
      <c r="D8" s="74" t="s">
        <v>8</v>
      </c>
      <c r="E8" s="74" t="s">
        <v>9</v>
      </c>
      <c r="F8" s="183">
        <v>695000</v>
      </c>
      <c r="G8" s="184" t="s">
        <v>344</v>
      </c>
    </row>
    <row r="9" spans="1:7" ht="58.5" customHeight="1">
      <c r="A9" s="74">
        <f t="shared" ref="A9:A19" si="0">1+A8</f>
        <v>2</v>
      </c>
      <c r="B9" s="74">
        <v>1794</v>
      </c>
      <c r="C9" s="182">
        <v>43284</v>
      </c>
      <c r="D9" s="74" t="s">
        <v>10</v>
      </c>
      <c r="E9" s="74" t="s">
        <v>9</v>
      </c>
      <c r="F9" s="183">
        <v>94713168</v>
      </c>
      <c r="G9" s="184" t="s">
        <v>345</v>
      </c>
    </row>
    <row r="10" spans="1:7" ht="51" customHeight="1">
      <c r="A10" s="74">
        <f t="shared" si="0"/>
        <v>3</v>
      </c>
      <c r="B10" s="74">
        <v>1795</v>
      </c>
      <c r="C10" s="182">
        <v>43284</v>
      </c>
      <c r="D10" s="74" t="s">
        <v>11</v>
      </c>
      <c r="E10" s="74" t="s">
        <v>9</v>
      </c>
      <c r="F10" s="183">
        <v>428027</v>
      </c>
      <c r="G10" s="184" t="s">
        <v>339</v>
      </c>
    </row>
    <row r="11" spans="1:7" ht="68.25" customHeight="1">
      <c r="A11" s="74">
        <f t="shared" si="0"/>
        <v>4</v>
      </c>
      <c r="B11" s="74">
        <v>1797</v>
      </c>
      <c r="C11" s="182">
        <v>43290</v>
      </c>
      <c r="D11" s="74" t="s">
        <v>11</v>
      </c>
      <c r="E11" s="74" t="s">
        <v>12</v>
      </c>
      <c r="F11" s="183">
        <v>7407</v>
      </c>
      <c r="G11" s="184" t="s">
        <v>346</v>
      </c>
    </row>
    <row r="12" spans="1:7" ht="68.25" customHeight="1">
      <c r="A12" s="74">
        <f t="shared" si="0"/>
        <v>5</v>
      </c>
      <c r="B12" s="74">
        <v>1800</v>
      </c>
      <c r="C12" s="182">
        <v>43290</v>
      </c>
      <c r="D12" s="74" t="s">
        <v>11</v>
      </c>
      <c r="E12" s="74" t="s">
        <v>12</v>
      </c>
      <c r="F12" s="183">
        <v>3790</v>
      </c>
      <c r="G12" s="184" t="s">
        <v>347</v>
      </c>
    </row>
    <row r="13" spans="1:7" ht="57" customHeight="1">
      <c r="A13" s="74">
        <f t="shared" si="0"/>
        <v>6</v>
      </c>
      <c r="B13" s="74">
        <v>1796</v>
      </c>
      <c r="C13" s="182">
        <v>43290</v>
      </c>
      <c r="D13" s="74" t="s">
        <v>11</v>
      </c>
      <c r="E13" s="74" t="s">
        <v>12</v>
      </c>
      <c r="F13" s="183">
        <v>650</v>
      </c>
      <c r="G13" s="184" t="s">
        <v>340</v>
      </c>
    </row>
    <row r="14" spans="1:7" ht="57.75" customHeight="1">
      <c r="A14" s="74">
        <f t="shared" si="0"/>
        <v>7</v>
      </c>
      <c r="B14" s="74">
        <v>1799</v>
      </c>
      <c r="C14" s="182">
        <v>43290</v>
      </c>
      <c r="D14" s="74" t="s">
        <v>11</v>
      </c>
      <c r="E14" s="74" t="s">
        <v>12</v>
      </c>
      <c r="F14" s="183">
        <v>2543</v>
      </c>
      <c r="G14" s="184" t="s">
        <v>348</v>
      </c>
    </row>
    <row r="15" spans="1:7" ht="57" customHeight="1">
      <c r="A15" s="74">
        <f t="shared" si="0"/>
        <v>8</v>
      </c>
      <c r="B15" s="74">
        <v>1894</v>
      </c>
      <c r="C15" s="182">
        <v>43292</v>
      </c>
      <c r="D15" s="74" t="s">
        <v>10</v>
      </c>
      <c r="E15" s="74" t="s">
        <v>9</v>
      </c>
      <c r="F15" s="183">
        <v>98405</v>
      </c>
      <c r="G15" s="184" t="s">
        <v>337</v>
      </c>
    </row>
    <row r="16" spans="1:7" ht="54" customHeight="1">
      <c r="A16" s="74">
        <f t="shared" si="0"/>
        <v>9</v>
      </c>
      <c r="B16" s="74">
        <v>2036</v>
      </c>
      <c r="C16" s="182">
        <v>43306</v>
      </c>
      <c r="D16" s="74" t="s">
        <v>10</v>
      </c>
      <c r="E16" s="74" t="s">
        <v>9</v>
      </c>
      <c r="F16" s="183">
        <v>8872899</v>
      </c>
      <c r="G16" s="184" t="s">
        <v>338</v>
      </c>
    </row>
    <row r="17" spans="1:7" ht="58.5" customHeight="1">
      <c r="A17" s="74">
        <f t="shared" si="0"/>
        <v>10</v>
      </c>
      <c r="B17" s="74">
        <v>2037</v>
      </c>
      <c r="C17" s="182">
        <v>43306</v>
      </c>
      <c r="D17" s="74" t="s">
        <v>33</v>
      </c>
      <c r="E17" s="74" t="s">
        <v>9</v>
      </c>
      <c r="F17" s="183">
        <v>7101</v>
      </c>
      <c r="G17" s="184" t="s">
        <v>342</v>
      </c>
    </row>
    <row r="18" spans="1:7" ht="88.5" customHeight="1">
      <c r="A18" s="74">
        <f t="shared" si="0"/>
        <v>11</v>
      </c>
      <c r="B18" s="74">
        <v>2035</v>
      </c>
      <c r="C18" s="182">
        <v>43306</v>
      </c>
      <c r="D18" s="74" t="s">
        <v>10</v>
      </c>
      <c r="E18" s="74" t="s">
        <v>9</v>
      </c>
      <c r="F18" s="183">
        <v>5944</v>
      </c>
      <c r="G18" s="184" t="s">
        <v>343</v>
      </c>
    </row>
    <row r="19" spans="1:7" ht="61.5" customHeight="1">
      <c r="A19" s="74">
        <f t="shared" si="0"/>
        <v>12</v>
      </c>
      <c r="B19" s="74">
        <v>1798</v>
      </c>
      <c r="C19" s="182" t="s">
        <v>341</v>
      </c>
      <c r="D19" s="74" t="s">
        <v>11</v>
      </c>
      <c r="E19" s="74" t="s">
        <v>12</v>
      </c>
      <c r="F19" s="183">
        <v>2016</v>
      </c>
      <c r="G19" s="184" t="s">
        <v>348</v>
      </c>
    </row>
    <row r="20" spans="1:7" s="2" customFormat="1">
      <c r="A20" s="12"/>
      <c r="B20" s="93"/>
      <c r="C20" s="93"/>
      <c r="D20" s="93"/>
      <c r="E20" s="93" t="s">
        <v>29</v>
      </c>
      <c r="F20" s="185">
        <f>SUM(F8:F19)</f>
        <v>104836950</v>
      </c>
      <c r="G20" s="13"/>
    </row>
    <row r="23" spans="1:7">
      <c r="E23" s="3"/>
      <c r="F23" s="3"/>
    </row>
    <row r="24" spans="1:7">
      <c r="E24" s="3"/>
      <c r="F24" s="3"/>
    </row>
    <row r="25" spans="1:7">
      <c r="E25" s="3"/>
      <c r="F25" s="3"/>
    </row>
    <row r="26" spans="1:7">
      <c r="E26" s="3"/>
      <c r="F26" s="3"/>
    </row>
    <row r="27" spans="1:7">
      <c r="E27" s="3"/>
    </row>
    <row r="35" spans="6:6">
      <c r="F35" s="3"/>
    </row>
  </sheetData>
  <sortState ref="A8:G19">
    <sortCondition ref="C8:C19"/>
  </sortState>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topLeftCell="A59" workbookViewId="0">
      <selection activeCell="C57" sqref="C57"/>
    </sheetView>
  </sheetViews>
  <sheetFormatPr defaultColWidth="9.140625" defaultRowHeight="16.5"/>
  <cols>
    <col min="1" max="1" width="10.85546875" style="90" customWidth="1"/>
    <col min="2" max="2" width="14.85546875" style="111" customWidth="1"/>
    <col min="3" max="3" width="64.28515625" style="116" customWidth="1"/>
    <col min="4" max="4" width="27.140625" style="101" customWidth="1"/>
    <col min="5" max="5" width="16.5703125" style="105" customWidth="1"/>
    <col min="6" max="16384" width="9.140625" style="66"/>
  </cols>
  <sheetData>
    <row r="1" spans="1:5">
      <c r="A1" s="110" t="s">
        <v>36</v>
      </c>
    </row>
    <row r="2" spans="1:5">
      <c r="A2" s="110" t="s">
        <v>16</v>
      </c>
    </row>
    <row r="3" spans="1:5">
      <c r="A3" s="110" t="s">
        <v>37</v>
      </c>
    </row>
    <row r="4" spans="1:5">
      <c r="A4" s="110" t="s">
        <v>43</v>
      </c>
    </row>
    <row r="5" spans="1:5">
      <c r="A5" s="110"/>
    </row>
    <row r="6" spans="1:5">
      <c r="A6" s="110"/>
      <c r="C6" s="117" t="s">
        <v>336</v>
      </c>
    </row>
    <row r="7" spans="1:5">
      <c r="A7" s="86" t="s">
        <v>18</v>
      </c>
      <c r="B7" s="112" t="s">
        <v>17</v>
      </c>
      <c r="C7" s="91" t="s">
        <v>19</v>
      </c>
      <c r="D7" s="91" t="s">
        <v>20</v>
      </c>
      <c r="E7" s="123" t="s">
        <v>21</v>
      </c>
    </row>
    <row r="8" spans="1:5" s="90" customFormat="1" ht="49.5">
      <c r="A8" s="86">
        <v>1883</v>
      </c>
      <c r="B8" s="112">
        <v>43287</v>
      </c>
      <c r="C8" s="88" t="s">
        <v>352</v>
      </c>
      <c r="D8" s="102" t="s">
        <v>123</v>
      </c>
      <c r="E8" s="107">
        <v>1758.08</v>
      </c>
    </row>
    <row r="9" spans="1:5" s="90" customFormat="1" ht="49.5">
      <c r="A9" s="86">
        <v>1882</v>
      </c>
      <c r="B9" s="112">
        <v>43287</v>
      </c>
      <c r="C9" s="88" t="s">
        <v>351</v>
      </c>
      <c r="D9" s="102" t="s">
        <v>123</v>
      </c>
      <c r="E9" s="107">
        <v>310.25</v>
      </c>
    </row>
    <row r="10" spans="1:5" s="90" customFormat="1" ht="49.5">
      <c r="A10" s="86">
        <v>1884</v>
      </c>
      <c r="B10" s="112">
        <v>43287</v>
      </c>
      <c r="C10" s="88" t="s">
        <v>352</v>
      </c>
      <c r="D10" s="102" t="s">
        <v>123</v>
      </c>
      <c r="E10" s="107">
        <v>1758.08</v>
      </c>
    </row>
    <row r="11" spans="1:5" s="90" customFormat="1" ht="49.5">
      <c r="A11" s="86">
        <v>1885</v>
      </c>
      <c r="B11" s="112">
        <v>43287</v>
      </c>
      <c r="C11" s="88" t="s">
        <v>351</v>
      </c>
      <c r="D11" s="102" t="s">
        <v>123</v>
      </c>
      <c r="E11" s="107">
        <v>310.25</v>
      </c>
    </row>
    <row r="12" spans="1:5" s="90" customFormat="1" ht="66">
      <c r="A12" s="86">
        <v>133</v>
      </c>
      <c r="B12" s="112">
        <v>43297</v>
      </c>
      <c r="C12" s="88" t="s">
        <v>353</v>
      </c>
      <c r="D12" s="102" t="s">
        <v>36</v>
      </c>
      <c r="E12" s="107">
        <v>-296.97000000000003</v>
      </c>
    </row>
    <row r="13" spans="1:5" s="90" customFormat="1" ht="66">
      <c r="A13" s="86">
        <v>132</v>
      </c>
      <c r="B13" s="112">
        <v>43297</v>
      </c>
      <c r="C13" s="88" t="s">
        <v>354</v>
      </c>
      <c r="D13" s="102" t="s">
        <v>36</v>
      </c>
      <c r="E13" s="107">
        <v>-52.41</v>
      </c>
    </row>
    <row r="14" spans="1:5" s="90" customFormat="1" ht="99">
      <c r="A14" s="138">
        <v>1927</v>
      </c>
      <c r="B14" s="137">
        <v>43298</v>
      </c>
      <c r="C14" s="184" t="s">
        <v>359</v>
      </c>
      <c r="D14" s="139" t="s">
        <v>108</v>
      </c>
      <c r="E14" s="188">
        <v>1071</v>
      </c>
    </row>
    <row r="15" spans="1:5" s="90" customFormat="1" ht="99">
      <c r="A15" s="138">
        <v>1928</v>
      </c>
      <c r="B15" s="137">
        <v>43298</v>
      </c>
      <c r="C15" s="184" t="s">
        <v>360</v>
      </c>
      <c r="D15" s="139" t="s">
        <v>108</v>
      </c>
      <c r="E15" s="188">
        <v>537</v>
      </c>
    </row>
    <row r="16" spans="1:5" s="90" customFormat="1" ht="99">
      <c r="A16" s="138">
        <v>1929</v>
      </c>
      <c r="B16" s="137">
        <v>43298</v>
      </c>
      <c r="C16" s="184" t="s">
        <v>360</v>
      </c>
      <c r="D16" s="139" t="s">
        <v>108</v>
      </c>
      <c r="E16" s="188">
        <v>403</v>
      </c>
    </row>
    <row r="17" spans="1:5" s="90" customFormat="1" ht="99">
      <c r="A17" s="138">
        <v>1930</v>
      </c>
      <c r="B17" s="137">
        <v>43298</v>
      </c>
      <c r="C17" s="184" t="s">
        <v>359</v>
      </c>
      <c r="D17" s="139" t="s">
        <v>108</v>
      </c>
      <c r="E17" s="188">
        <v>902</v>
      </c>
    </row>
    <row r="18" spans="1:5" s="90" customFormat="1" ht="99">
      <c r="A18" s="138">
        <v>1931</v>
      </c>
      <c r="B18" s="137">
        <v>43298</v>
      </c>
      <c r="C18" s="184" t="s">
        <v>360</v>
      </c>
      <c r="D18" s="139" t="s">
        <v>108</v>
      </c>
      <c r="E18" s="188">
        <v>576</v>
      </c>
    </row>
    <row r="19" spans="1:5" s="90" customFormat="1" ht="99">
      <c r="A19" s="138">
        <v>1932</v>
      </c>
      <c r="B19" s="137">
        <v>43298</v>
      </c>
      <c r="C19" s="184" t="s">
        <v>360</v>
      </c>
      <c r="D19" s="139" t="s">
        <v>108</v>
      </c>
      <c r="E19" s="188">
        <v>734</v>
      </c>
    </row>
    <row r="20" spans="1:5" s="90" customFormat="1" ht="99">
      <c r="A20" s="133">
        <v>1933</v>
      </c>
      <c r="B20" s="132">
        <v>43298</v>
      </c>
      <c r="C20" s="149" t="s">
        <v>361</v>
      </c>
      <c r="D20" s="159" t="s">
        <v>357</v>
      </c>
      <c r="E20" s="187">
        <v>1103</v>
      </c>
    </row>
    <row r="21" spans="1:5" s="90" customFormat="1" ht="99">
      <c r="A21" s="138">
        <v>1934</v>
      </c>
      <c r="B21" s="132">
        <v>43298</v>
      </c>
      <c r="C21" s="149" t="s">
        <v>361</v>
      </c>
      <c r="D21" s="159" t="s">
        <v>357</v>
      </c>
      <c r="E21" s="188">
        <v>704</v>
      </c>
    </row>
    <row r="22" spans="1:5" s="90" customFormat="1" ht="99">
      <c r="A22" s="133">
        <v>1935</v>
      </c>
      <c r="B22" s="132">
        <v>43298</v>
      </c>
      <c r="C22" s="149" t="s">
        <v>362</v>
      </c>
      <c r="D22" s="159" t="s">
        <v>357</v>
      </c>
      <c r="E22" s="188">
        <v>722</v>
      </c>
    </row>
    <row r="23" spans="1:5" s="90" customFormat="1" ht="99">
      <c r="A23" s="138">
        <v>1936</v>
      </c>
      <c r="B23" s="132">
        <v>43298</v>
      </c>
      <c r="C23" s="149" t="s">
        <v>362</v>
      </c>
      <c r="D23" s="139" t="s">
        <v>358</v>
      </c>
      <c r="E23" s="188">
        <v>470</v>
      </c>
    </row>
    <row r="24" spans="1:5" s="90" customFormat="1" ht="99">
      <c r="A24" s="133">
        <v>1937</v>
      </c>
      <c r="B24" s="132">
        <v>43298</v>
      </c>
      <c r="C24" s="149" t="s">
        <v>363</v>
      </c>
      <c r="D24" s="159" t="s">
        <v>357</v>
      </c>
      <c r="E24" s="188">
        <v>162.56</v>
      </c>
    </row>
    <row r="25" spans="1:5" s="90" customFormat="1" ht="99">
      <c r="A25" s="138">
        <v>1938</v>
      </c>
      <c r="B25" s="132">
        <v>43298</v>
      </c>
      <c r="C25" s="149" t="s">
        <v>364</v>
      </c>
      <c r="D25" s="139" t="s">
        <v>108</v>
      </c>
      <c r="E25" s="188">
        <v>5617</v>
      </c>
    </row>
    <row r="26" spans="1:5" s="90" customFormat="1" ht="99">
      <c r="A26" s="138">
        <v>1939</v>
      </c>
      <c r="B26" s="132">
        <v>43298</v>
      </c>
      <c r="C26" s="149" t="s">
        <v>364</v>
      </c>
      <c r="D26" s="139" t="s">
        <v>108</v>
      </c>
      <c r="E26" s="188">
        <v>2818</v>
      </c>
    </row>
    <row r="27" spans="1:5" s="90" customFormat="1" ht="99">
      <c r="A27" s="186">
        <v>1940</v>
      </c>
      <c r="B27" s="132">
        <v>43298</v>
      </c>
      <c r="C27" s="149" t="s">
        <v>365</v>
      </c>
      <c r="D27" s="139" t="s">
        <v>108</v>
      </c>
      <c r="E27" s="189">
        <v>2117</v>
      </c>
    </row>
    <row r="28" spans="1:5" s="90" customFormat="1" ht="99">
      <c r="A28" s="186">
        <v>1941</v>
      </c>
      <c r="B28" s="132">
        <v>43298</v>
      </c>
      <c r="C28" s="149" t="s">
        <v>366</v>
      </c>
      <c r="D28" s="139" t="s">
        <v>108</v>
      </c>
      <c r="E28" s="189">
        <v>4730</v>
      </c>
    </row>
    <row r="29" spans="1:5" s="90" customFormat="1" ht="99">
      <c r="A29" s="186">
        <v>1942</v>
      </c>
      <c r="B29" s="132">
        <v>43298</v>
      </c>
      <c r="C29" s="149" t="s">
        <v>366</v>
      </c>
      <c r="D29" s="139" t="s">
        <v>108</v>
      </c>
      <c r="E29" s="189">
        <v>3017</v>
      </c>
    </row>
    <row r="30" spans="1:5" s="90" customFormat="1" ht="99">
      <c r="A30" s="186">
        <v>1943</v>
      </c>
      <c r="B30" s="132">
        <v>43298</v>
      </c>
      <c r="C30" s="149" t="s">
        <v>366</v>
      </c>
      <c r="D30" s="139" t="s">
        <v>108</v>
      </c>
      <c r="E30" s="189">
        <v>3853</v>
      </c>
    </row>
    <row r="31" spans="1:5" s="90" customFormat="1" ht="99">
      <c r="A31" s="186">
        <v>1944</v>
      </c>
      <c r="B31" s="132">
        <v>43298</v>
      </c>
      <c r="C31" s="149" t="s">
        <v>367</v>
      </c>
      <c r="D31" s="159" t="s">
        <v>357</v>
      </c>
      <c r="E31" s="189">
        <v>5779</v>
      </c>
    </row>
    <row r="32" spans="1:5" s="90" customFormat="1" ht="99">
      <c r="A32" s="186">
        <v>1945</v>
      </c>
      <c r="B32" s="137">
        <v>43298</v>
      </c>
      <c r="C32" s="149" t="s">
        <v>367</v>
      </c>
      <c r="D32" s="159" t="s">
        <v>357</v>
      </c>
      <c r="E32" s="189">
        <v>3690</v>
      </c>
    </row>
    <row r="33" spans="1:5" s="90" customFormat="1" ht="99">
      <c r="A33" s="186">
        <v>1946</v>
      </c>
      <c r="B33" s="132">
        <v>43298</v>
      </c>
      <c r="C33" s="149" t="s">
        <v>368</v>
      </c>
      <c r="D33" s="159" t="s">
        <v>357</v>
      </c>
      <c r="E33" s="189">
        <v>3788</v>
      </c>
    </row>
    <row r="34" spans="1:5" s="90" customFormat="1" ht="99">
      <c r="A34" s="186">
        <v>1947</v>
      </c>
      <c r="B34" s="132">
        <v>43298</v>
      </c>
      <c r="C34" s="149" t="s">
        <v>369</v>
      </c>
      <c r="D34" s="139" t="s">
        <v>358</v>
      </c>
      <c r="E34" s="189">
        <v>2461</v>
      </c>
    </row>
    <row r="35" spans="1:5" s="90" customFormat="1" ht="99">
      <c r="A35" s="186">
        <v>1948</v>
      </c>
      <c r="B35" s="132">
        <v>43298</v>
      </c>
      <c r="C35" s="149" t="s">
        <v>370</v>
      </c>
      <c r="D35" s="159" t="s">
        <v>357</v>
      </c>
      <c r="E35" s="189">
        <v>852.44</v>
      </c>
    </row>
    <row r="36" spans="1:5" s="90" customFormat="1" ht="82.5">
      <c r="A36" s="86">
        <v>1911</v>
      </c>
      <c r="B36" s="191">
        <v>43299</v>
      </c>
      <c r="C36" s="193" t="s">
        <v>378</v>
      </c>
      <c r="D36" s="102" t="s">
        <v>123</v>
      </c>
      <c r="E36" s="107">
        <v>435</v>
      </c>
    </row>
    <row r="37" spans="1:5" s="90" customFormat="1" ht="82.5">
      <c r="A37" s="86">
        <v>1912</v>
      </c>
      <c r="B37" s="191">
        <v>43299</v>
      </c>
      <c r="C37" s="193" t="s">
        <v>371</v>
      </c>
      <c r="D37" s="102" t="s">
        <v>123</v>
      </c>
      <c r="E37" s="107">
        <v>197</v>
      </c>
    </row>
    <row r="38" spans="1:5" s="90" customFormat="1" ht="82.5">
      <c r="A38" s="86">
        <v>1913</v>
      </c>
      <c r="B38" s="191">
        <v>43299</v>
      </c>
      <c r="C38" s="193" t="s">
        <v>371</v>
      </c>
      <c r="D38" s="102" t="s">
        <v>123</v>
      </c>
      <c r="E38" s="107">
        <v>160</v>
      </c>
    </row>
    <row r="39" spans="1:5" s="90" customFormat="1" ht="82.5">
      <c r="A39" s="86">
        <v>1914</v>
      </c>
      <c r="B39" s="191">
        <v>43299</v>
      </c>
      <c r="C39" s="193" t="s">
        <v>378</v>
      </c>
      <c r="D39" s="102" t="s">
        <v>123</v>
      </c>
      <c r="E39" s="107">
        <v>61</v>
      </c>
    </row>
    <row r="40" spans="1:5" s="90" customFormat="1" ht="82.5">
      <c r="A40" s="86">
        <v>1915</v>
      </c>
      <c r="B40" s="191">
        <v>43299</v>
      </c>
      <c r="C40" s="193" t="s">
        <v>379</v>
      </c>
      <c r="D40" s="159" t="s">
        <v>357</v>
      </c>
      <c r="E40" s="107">
        <v>366</v>
      </c>
    </row>
    <row r="41" spans="1:5" s="90" customFormat="1" ht="82.5">
      <c r="A41" s="190">
        <v>1916</v>
      </c>
      <c r="B41" s="192">
        <v>43299</v>
      </c>
      <c r="C41" s="193" t="s">
        <v>374</v>
      </c>
      <c r="D41" s="159" t="s">
        <v>357</v>
      </c>
      <c r="E41" s="194">
        <v>146</v>
      </c>
    </row>
    <row r="42" spans="1:5" s="90" customFormat="1" ht="82.5">
      <c r="A42" s="86">
        <v>1917</v>
      </c>
      <c r="B42" s="112">
        <v>43299</v>
      </c>
      <c r="C42" s="88" t="s">
        <v>380</v>
      </c>
      <c r="D42" s="102" t="s">
        <v>358</v>
      </c>
      <c r="E42" s="107">
        <v>95</v>
      </c>
    </row>
    <row r="43" spans="1:5" s="90" customFormat="1" ht="82.5">
      <c r="A43" s="86">
        <v>1918</v>
      </c>
      <c r="B43" s="112">
        <v>43299</v>
      </c>
      <c r="C43" s="88" t="s">
        <v>381</v>
      </c>
      <c r="D43" s="102" t="s">
        <v>375</v>
      </c>
      <c r="E43" s="107">
        <v>33.659999999999997</v>
      </c>
    </row>
    <row r="44" spans="1:5" s="90" customFormat="1" ht="82.5">
      <c r="A44" s="86">
        <v>1919</v>
      </c>
      <c r="B44" s="112">
        <v>43299</v>
      </c>
      <c r="C44" s="88" t="s">
        <v>376</v>
      </c>
      <c r="D44" s="102" t="s">
        <v>123</v>
      </c>
      <c r="E44" s="107">
        <v>2280</v>
      </c>
    </row>
    <row r="45" spans="1:5" s="90" customFormat="1" ht="82.5">
      <c r="A45" s="86">
        <v>1920</v>
      </c>
      <c r="B45" s="112">
        <v>43299</v>
      </c>
      <c r="C45" s="88" t="s">
        <v>376</v>
      </c>
      <c r="D45" s="102" t="s">
        <v>123</v>
      </c>
      <c r="E45" s="107">
        <v>1034</v>
      </c>
    </row>
    <row r="46" spans="1:5" s="90" customFormat="1" ht="82.5">
      <c r="A46" s="86">
        <v>1921</v>
      </c>
      <c r="B46" s="112">
        <v>43299</v>
      </c>
      <c r="C46" s="88" t="s">
        <v>376</v>
      </c>
      <c r="D46" s="102" t="s">
        <v>123</v>
      </c>
      <c r="E46" s="107">
        <v>841</v>
      </c>
    </row>
    <row r="47" spans="1:5" s="90" customFormat="1" ht="82.5">
      <c r="A47" s="86">
        <v>1922</v>
      </c>
      <c r="B47" s="112">
        <v>43299</v>
      </c>
      <c r="C47" s="88" t="s">
        <v>376</v>
      </c>
      <c r="D47" s="102" t="s">
        <v>123</v>
      </c>
      <c r="E47" s="107">
        <v>326</v>
      </c>
    </row>
    <row r="48" spans="1:5" s="90" customFormat="1" ht="82.5">
      <c r="A48" s="86">
        <v>1923</v>
      </c>
      <c r="B48" s="112">
        <v>43299</v>
      </c>
      <c r="C48" s="88" t="s">
        <v>382</v>
      </c>
      <c r="D48" s="159" t="s">
        <v>357</v>
      </c>
      <c r="E48" s="107">
        <v>1915</v>
      </c>
    </row>
    <row r="49" spans="1:5" s="90" customFormat="1" ht="82.5">
      <c r="A49" s="86">
        <v>1924</v>
      </c>
      <c r="B49" s="112">
        <v>43299</v>
      </c>
      <c r="C49" s="88" t="s">
        <v>382</v>
      </c>
      <c r="D49" s="159" t="s">
        <v>357</v>
      </c>
      <c r="E49" s="107">
        <v>767</v>
      </c>
    </row>
    <row r="50" spans="1:5" s="90" customFormat="1" ht="82.5">
      <c r="A50" s="86">
        <v>1925</v>
      </c>
      <c r="B50" s="112">
        <v>43299</v>
      </c>
      <c r="C50" s="88" t="s">
        <v>383</v>
      </c>
      <c r="D50" s="102" t="s">
        <v>358</v>
      </c>
      <c r="E50" s="107">
        <v>498</v>
      </c>
    </row>
    <row r="51" spans="1:5" s="90" customFormat="1" ht="82.5">
      <c r="A51" s="86">
        <v>1926</v>
      </c>
      <c r="B51" s="112">
        <v>43299</v>
      </c>
      <c r="C51" s="88" t="s">
        <v>384</v>
      </c>
      <c r="D51" s="102" t="s">
        <v>375</v>
      </c>
      <c r="E51" s="107">
        <v>171.34</v>
      </c>
    </row>
    <row r="52" spans="1:5" s="90" customFormat="1" ht="99">
      <c r="A52" s="86">
        <v>2002</v>
      </c>
      <c r="B52" s="112">
        <v>43301</v>
      </c>
      <c r="C52" s="88" t="s">
        <v>373</v>
      </c>
      <c r="D52" s="102" t="s">
        <v>372</v>
      </c>
      <c r="E52" s="107">
        <v>10223.36</v>
      </c>
    </row>
    <row r="53" spans="1:5" s="90" customFormat="1" ht="99">
      <c r="A53" s="86">
        <v>2003</v>
      </c>
      <c r="B53" s="112">
        <v>43301</v>
      </c>
      <c r="C53" s="88" t="s">
        <v>377</v>
      </c>
      <c r="D53" s="102" t="s">
        <v>372</v>
      </c>
      <c r="E53" s="107">
        <v>53608.24</v>
      </c>
    </row>
    <row r="54" spans="1:5" s="90" customFormat="1" ht="66">
      <c r="A54" s="86">
        <v>2009</v>
      </c>
      <c r="B54" s="112">
        <v>43305</v>
      </c>
      <c r="C54" s="88" t="s">
        <v>355</v>
      </c>
      <c r="D54" s="102" t="s">
        <v>111</v>
      </c>
      <c r="E54" s="107">
        <v>1263.6400000000001</v>
      </c>
    </row>
    <row r="55" spans="1:5" s="90" customFormat="1" ht="66">
      <c r="A55" s="86">
        <v>2010</v>
      </c>
      <c r="B55" s="112">
        <v>43305</v>
      </c>
      <c r="C55" s="88" t="s">
        <v>356</v>
      </c>
      <c r="D55" s="102" t="s">
        <v>111</v>
      </c>
      <c r="E55" s="107">
        <v>7160.62</v>
      </c>
    </row>
    <row r="56" spans="1:5" s="90" customFormat="1" ht="115.5">
      <c r="A56" s="86">
        <v>2051</v>
      </c>
      <c r="B56" s="112">
        <v>43307</v>
      </c>
      <c r="C56" s="88" t="s">
        <v>387</v>
      </c>
      <c r="D56" s="102" t="s">
        <v>125</v>
      </c>
      <c r="E56" s="107">
        <v>80.349999999999994</v>
      </c>
    </row>
    <row r="57" spans="1:5" s="90" customFormat="1" ht="132">
      <c r="A57" s="86">
        <v>2040</v>
      </c>
      <c r="B57" s="112">
        <v>43307</v>
      </c>
      <c r="C57" s="88" t="s">
        <v>349</v>
      </c>
      <c r="D57" s="102" t="s">
        <v>124</v>
      </c>
      <c r="E57" s="107">
        <v>13700</v>
      </c>
    </row>
    <row r="58" spans="1:5" s="90" customFormat="1" ht="82.5">
      <c r="A58" s="86">
        <v>2041</v>
      </c>
      <c r="B58" s="112">
        <v>43307</v>
      </c>
      <c r="C58" s="88" t="s">
        <v>350</v>
      </c>
      <c r="D58" s="102" t="s">
        <v>124</v>
      </c>
      <c r="E58" s="107">
        <v>1400</v>
      </c>
    </row>
    <row r="59" spans="1:5" s="90" customFormat="1" ht="115.5">
      <c r="A59" s="86">
        <v>2050</v>
      </c>
      <c r="B59" s="126" t="s">
        <v>335</v>
      </c>
      <c r="C59" s="118" t="s">
        <v>386</v>
      </c>
      <c r="D59" s="102" t="s">
        <v>125</v>
      </c>
      <c r="E59" s="107">
        <v>112.73</v>
      </c>
    </row>
    <row r="60" spans="1:5" s="64" customFormat="1">
      <c r="A60" s="114"/>
      <c r="B60" s="115"/>
      <c r="C60" s="119" t="s">
        <v>29</v>
      </c>
      <c r="D60" s="104"/>
      <c r="E60" s="109">
        <f>SUM(E8:E59)</f>
        <v>146769.22000000003</v>
      </c>
    </row>
  </sheetData>
  <sortState ref="A8:E59">
    <sortCondition ref="B8:B59"/>
  </sortState>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C21" sqref="C20:C21"/>
    </sheetView>
  </sheetViews>
  <sheetFormatPr defaultRowHeight="16.5"/>
  <cols>
    <col min="1" max="1" width="11.7109375" style="9" customWidth="1"/>
    <col min="2" max="2" width="13.85546875" style="9" customWidth="1"/>
    <col min="3" max="3" width="82.140625" style="9" customWidth="1"/>
    <col min="4" max="4" width="31.42578125" style="121" customWidth="1"/>
    <col min="5" max="5" width="16.140625" style="68" customWidth="1"/>
    <col min="6" max="16384" width="9.140625" style="9"/>
  </cols>
  <sheetData>
    <row r="1" spans="1:5" s="1" customFormat="1">
      <c r="A1" s="72" t="s">
        <v>38</v>
      </c>
      <c r="B1" s="72"/>
      <c r="C1" s="72"/>
      <c r="D1" s="120"/>
      <c r="E1" s="82"/>
    </row>
    <row r="2" spans="1:5" s="1" customFormat="1">
      <c r="A2" s="72" t="s">
        <v>16</v>
      </c>
      <c r="B2" s="72"/>
      <c r="C2" s="72"/>
      <c r="D2" s="120"/>
      <c r="E2" s="82"/>
    </row>
    <row r="3" spans="1:5" s="1" customFormat="1">
      <c r="A3" s="72" t="s">
        <v>42</v>
      </c>
      <c r="B3" s="72"/>
      <c r="C3" s="72"/>
      <c r="D3" s="120"/>
      <c r="E3" s="83"/>
    </row>
    <row r="4" spans="1:5">
      <c r="A4" s="42" t="s">
        <v>41</v>
      </c>
    </row>
    <row r="6" spans="1:5" ht="16.5" customHeight="1">
      <c r="A6" s="64"/>
      <c r="B6" s="65"/>
      <c r="C6" s="69" t="s">
        <v>336</v>
      </c>
      <c r="D6" s="101"/>
      <c r="E6" s="67"/>
    </row>
    <row r="7" spans="1:5" ht="42.75" customHeight="1">
      <c r="A7" s="91" t="s">
        <v>18</v>
      </c>
      <c r="B7" s="112" t="s">
        <v>17</v>
      </c>
      <c r="C7" s="91" t="s">
        <v>19</v>
      </c>
      <c r="D7" s="91" t="s">
        <v>20</v>
      </c>
      <c r="E7" s="123" t="s">
        <v>21</v>
      </c>
    </row>
    <row r="8" spans="1:5" ht="59.25" customHeight="1">
      <c r="A8" s="86">
        <v>2407</v>
      </c>
      <c r="B8" s="87">
        <v>43305</v>
      </c>
      <c r="C8" s="88" t="s">
        <v>122</v>
      </c>
      <c r="D8" s="91" t="s">
        <v>40</v>
      </c>
      <c r="E8" s="89">
        <v>4.41</v>
      </c>
    </row>
    <row r="9" spans="1:5" ht="82.5">
      <c r="A9" s="108">
        <v>2049</v>
      </c>
      <c r="B9" s="113">
        <v>43307</v>
      </c>
      <c r="C9" s="118" t="s">
        <v>334</v>
      </c>
      <c r="D9" s="103" t="s">
        <v>39</v>
      </c>
      <c r="E9" s="106">
        <v>450.92</v>
      </c>
    </row>
    <row r="10" spans="1:5" s="42" customFormat="1">
      <c r="A10" s="71"/>
      <c r="B10" s="71"/>
      <c r="C10" s="195" t="s">
        <v>29</v>
      </c>
      <c r="D10" s="122"/>
      <c r="E10" s="70">
        <f>SUM(E8:E9)</f>
        <v>455.33000000000004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tabSelected="1" workbookViewId="0">
      <selection activeCell="A33" sqref="A33:XFD33"/>
    </sheetView>
  </sheetViews>
  <sheetFormatPr defaultRowHeight="15"/>
  <cols>
    <col min="3" max="3" width="14.5703125" customWidth="1"/>
    <col min="6" max="6" width="17.85546875" customWidth="1"/>
    <col min="7" max="7" width="45.28515625" customWidth="1"/>
  </cols>
  <sheetData>
    <row r="1" spans="1:7" ht="16.5">
      <c r="A1" s="197" t="s">
        <v>388</v>
      </c>
      <c r="B1" s="198"/>
      <c r="C1" s="199"/>
      <c r="D1" s="199"/>
      <c r="E1" s="200"/>
      <c r="F1" s="201"/>
      <c r="G1" s="201"/>
    </row>
    <row r="2" spans="1:7">
      <c r="A2" s="202" t="s">
        <v>389</v>
      </c>
      <c r="B2" s="198"/>
      <c r="C2" s="199"/>
      <c r="D2" s="199"/>
      <c r="E2" s="200"/>
      <c r="F2" s="201"/>
      <c r="G2" s="201"/>
    </row>
    <row r="3" spans="1:7">
      <c r="A3" s="202"/>
      <c r="B3" s="198"/>
      <c r="C3" s="199"/>
      <c r="D3" s="199"/>
      <c r="E3" s="200"/>
      <c r="F3" s="201"/>
      <c r="G3" s="201"/>
    </row>
    <row r="4" spans="1:7">
      <c r="A4" s="203" t="s">
        <v>390</v>
      </c>
      <c r="B4" s="204"/>
      <c r="C4" s="204"/>
      <c r="D4" s="204"/>
      <c r="E4" s="204"/>
      <c r="F4" s="204"/>
      <c r="G4" s="204"/>
    </row>
    <row r="5" spans="1:7">
      <c r="A5" s="202"/>
      <c r="B5" s="198"/>
      <c r="C5" s="199"/>
      <c r="D5" s="199"/>
      <c r="E5" s="200"/>
      <c r="F5" s="201"/>
      <c r="G5" s="201"/>
    </row>
    <row r="6" spans="1:7">
      <c r="A6" s="202" t="s">
        <v>391</v>
      </c>
      <c r="B6" s="205"/>
      <c r="C6" s="205"/>
      <c r="D6" s="205"/>
      <c r="E6" s="205"/>
      <c r="F6" s="205"/>
      <c r="G6" s="205"/>
    </row>
    <row r="7" spans="1:7">
      <c r="A7" s="202" t="s">
        <v>392</v>
      </c>
      <c r="B7" s="205"/>
      <c r="C7" s="205"/>
      <c r="D7" s="205"/>
      <c r="E7" s="205"/>
      <c r="F7" s="205"/>
      <c r="G7" s="205"/>
    </row>
    <row r="8" spans="1:7">
      <c r="A8" s="205"/>
      <c r="B8" s="205"/>
      <c r="C8" s="205"/>
      <c r="D8" s="205"/>
      <c r="E8" s="205"/>
      <c r="F8" s="205"/>
      <c r="G8" s="205"/>
    </row>
    <row r="9" spans="1:7" ht="45">
      <c r="A9" s="206" t="s">
        <v>393</v>
      </c>
      <c r="B9" s="206" t="s">
        <v>394</v>
      </c>
      <c r="C9" s="206" t="s">
        <v>3</v>
      </c>
      <c r="D9" s="206" t="s">
        <v>6</v>
      </c>
      <c r="E9" s="206" t="s">
        <v>395</v>
      </c>
      <c r="F9" s="207" t="s">
        <v>4</v>
      </c>
      <c r="G9" s="206" t="s">
        <v>396</v>
      </c>
    </row>
    <row r="10" spans="1:7" ht="54" customHeight="1">
      <c r="A10" s="208">
        <v>93</v>
      </c>
      <c r="B10" s="209">
        <v>164</v>
      </c>
      <c r="C10" s="210">
        <v>43301</v>
      </c>
      <c r="D10" s="208" t="s">
        <v>397</v>
      </c>
      <c r="E10" s="208">
        <v>20</v>
      </c>
      <c r="F10" s="211">
        <v>1000</v>
      </c>
      <c r="G10" s="212" t="s">
        <v>398</v>
      </c>
    </row>
    <row r="11" spans="1:7">
      <c r="A11" s="213" t="s">
        <v>29</v>
      </c>
      <c r="B11" s="214"/>
      <c r="C11" s="214"/>
      <c r="D11" s="214"/>
      <c r="E11" s="215"/>
      <c r="F11" s="216">
        <f>SUM(F10:F10)</f>
        <v>1000</v>
      </c>
      <c r="G11" s="212"/>
    </row>
    <row r="12" spans="1:7">
      <c r="A12" s="202"/>
      <c r="B12" s="198"/>
      <c r="C12" s="199"/>
      <c r="D12" s="199"/>
      <c r="E12" s="200"/>
      <c r="F12" s="201"/>
      <c r="G12" s="201"/>
    </row>
    <row r="13" spans="1:7">
      <c r="A13" s="202" t="s">
        <v>391</v>
      </c>
      <c r="B13" s="198"/>
      <c r="C13" s="199"/>
      <c r="D13" s="199"/>
      <c r="E13" s="200"/>
      <c r="F13" s="201"/>
      <c r="G13" s="201"/>
    </row>
    <row r="14" spans="1:7">
      <c r="A14" s="202" t="s">
        <v>399</v>
      </c>
      <c r="B14" s="198"/>
      <c r="C14" s="199"/>
      <c r="D14" s="199"/>
      <c r="E14" s="200"/>
      <c r="F14" s="201"/>
      <c r="G14" s="201"/>
    </row>
    <row r="15" spans="1:7">
      <c r="A15" s="217"/>
      <c r="B15" s="218"/>
      <c r="C15" s="219"/>
      <c r="D15" s="217"/>
      <c r="E15" s="217"/>
      <c r="F15" s="220"/>
      <c r="G15" s="221"/>
    </row>
    <row r="16" spans="1:7" ht="45">
      <c r="A16" s="206" t="s">
        <v>393</v>
      </c>
      <c r="B16" s="206" t="s">
        <v>394</v>
      </c>
      <c r="C16" s="206" t="s">
        <v>3</v>
      </c>
      <c r="D16" s="206" t="s">
        <v>6</v>
      </c>
      <c r="E16" s="206" t="s">
        <v>395</v>
      </c>
      <c r="F16" s="207" t="s">
        <v>4</v>
      </c>
      <c r="G16" s="206" t="s">
        <v>396</v>
      </c>
    </row>
    <row r="17" spans="1:7" ht="60">
      <c r="A17" s="208">
        <v>94</v>
      </c>
      <c r="B17" s="209" t="s">
        <v>400</v>
      </c>
      <c r="C17" s="210">
        <v>43287</v>
      </c>
      <c r="D17" s="208" t="s">
        <v>397</v>
      </c>
      <c r="E17" s="208">
        <v>65</v>
      </c>
      <c r="F17" s="211">
        <v>2394.16</v>
      </c>
      <c r="G17" s="212" t="s">
        <v>401</v>
      </c>
    </row>
    <row r="18" spans="1:7" ht="165">
      <c r="A18" s="208">
        <v>95</v>
      </c>
      <c r="B18" s="209" t="s">
        <v>402</v>
      </c>
      <c r="C18" s="210">
        <v>43290</v>
      </c>
      <c r="D18" s="208" t="s">
        <v>397</v>
      </c>
      <c r="E18" s="208">
        <v>65</v>
      </c>
      <c r="F18" s="211">
        <v>54292</v>
      </c>
      <c r="G18" s="212" t="s">
        <v>403</v>
      </c>
    </row>
    <row r="19" spans="1:7" ht="54" customHeight="1">
      <c r="A19" s="208">
        <v>96</v>
      </c>
      <c r="B19" s="209" t="s">
        <v>404</v>
      </c>
      <c r="C19" s="210">
        <v>43290</v>
      </c>
      <c r="D19" s="208" t="s">
        <v>397</v>
      </c>
      <c r="E19" s="208">
        <v>65</v>
      </c>
      <c r="F19" s="211">
        <v>2944</v>
      </c>
      <c r="G19" s="212" t="s">
        <v>405</v>
      </c>
    </row>
    <row r="20" spans="1:7" ht="36" customHeight="1">
      <c r="A20" s="208">
        <v>97</v>
      </c>
      <c r="B20" s="209" t="s">
        <v>406</v>
      </c>
      <c r="C20" s="210">
        <v>43290</v>
      </c>
      <c r="D20" s="208" t="s">
        <v>397</v>
      </c>
      <c r="E20" s="208">
        <v>65</v>
      </c>
      <c r="F20" s="211">
        <v>76533</v>
      </c>
      <c r="G20" s="212" t="s">
        <v>407</v>
      </c>
    </row>
    <row r="21" spans="1:7" ht="36.75" customHeight="1">
      <c r="A21" s="208">
        <v>98</v>
      </c>
      <c r="B21" s="209" t="s">
        <v>408</v>
      </c>
      <c r="C21" s="210">
        <v>43291</v>
      </c>
      <c r="D21" s="208" t="s">
        <v>397</v>
      </c>
      <c r="E21" s="208">
        <v>65</v>
      </c>
      <c r="F21" s="211">
        <v>1263.5999999999999</v>
      </c>
      <c r="G21" s="212" t="s">
        <v>409</v>
      </c>
    </row>
    <row r="22" spans="1:7" ht="36.75" customHeight="1">
      <c r="A22" s="208">
        <v>99</v>
      </c>
      <c r="B22" s="209" t="s">
        <v>410</v>
      </c>
      <c r="C22" s="210">
        <v>43291</v>
      </c>
      <c r="D22" s="208" t="s">
        <v>397</v>
      </c>
      <c r="E22" s="208">
        <v>65</v>
      </c>
      <c r="F22" s="211">
        <v>2450.69</v>
      </c>
      <c r="G22" s="212" t="s">
        <v>401</v>
      </c>
    </row>
    <row r="23" spans="1:7" ht="47.25" customHeight="1">
      <c r="A23" s="208">
        <v>100</v>
      </c>
      <c r="B23" s="209" t="s">
        <v>411</v>
      </c>
      <c r="C23" s="210">
        <v>43293</v>
      </c>
      <c r="D23" s="208" t="s">
        <v>397</v>
      </c>
      <c r="E23" s="208">
        <v>65</v>
      </c>
      <c r="F23" s="211">
        <v>291</v>
      </c>
      <c r="G23" s="212" t="s">
        <v>412</v>
      </c>
    </row>
    <row r="24" spans="1:7" ht="45.75" customHeight="1">
      <c r="A24" s="208">
        <v>101</v>
      </c>
      <c r="B24" s="209" t="s">
        <v>413</v>
      </c>
      <c r="C24" s="210">
        <v>43297</v>
      </c>
      <c r="D24" s="208" t="s">
        <v>397</v>
      </c>
      <c r="E24" s="208">
        <v>65</v>
      </c>
      <c r="F24" s="211">
        <v>9883</v>
      </c>
      <c r="G24" s="212" t="s">
        <v>414</v>
      </c>
    </row>
    <row r="25" spans="1:7" ht="34.5" customHeight="1">
      <c r="A25" s="208">
        <v>102</v>
      </c>
      <c r="B25" s="209" t="s">
        <v>415</v>
      </c>
      <c r="C25" s="210">
        <v>43297</v>
      </c>
      <c r="D25" s="208" t="s">
        <v>397</v>
      </c>
      <c r="E25" s="208">
        <v>65</v>
      </c>
      <c r="F25" s="211">
        <v>14500</v>
      </c>
      <c r="G25" s="212" t="s">
        <v>416</v>
      </c>
    </row>
    <row r="26" spans="1:7">
      <c r="A26" s="213" t="s">
        <v>29</v>
      </c>
      <c r="B26" s="214"/>
      <c r="C26" s="214"/>
      <c r="D26" s="214"/>
      <c r="E26" s="215"/>
      <c r="F26" s="216">
        <f>SUM(F17:F25)</f>
        <v>164551.45000000001</v>
      </c>
      <c r="G26" s="212"/>
    </row>
    <row r="27" spans="1:7">
      <c r="A27" s="205"/>
      <c r="B27" s="205"/>
      <c r="C27" s="205"/>
      <c r="D27" s="205"/>
      <c r="E27" s="205"/>
      <c r="F27" s="205"/>
      <c r="G27" s="205"/>
    </row>
    <row r="28" spans="1:7">
      <c r="A28" s="202" t="s">
        <v>391</v>
      </c>
      <c r="B28" s="205"/>
      <c r="C28" s="205"/>
      <c r="D28" s="205"/>
      <c r="E28" s="205"/>
      <c r="F28" s="205"/>
      <c r="G28" s="205"/>
    </row>
    <row r="29" spans="1:7">
      <c r="A29" s="202" t="s">
        <v>417</v>
      </c>
      <c r="B29" s="205"/>
      <c r="C29" s="205"/>
      <c r="D29" s="205"/>
      <c r="E29" s="205"/>
      <c r="F29" s="205"/>
      <c r="G29" s="205"/>
    </row>
    <row r="30" spans="1:7">
      <c r="A30" s="205"/>
      <c r="B30" s="205"/>
      <c r="C30" s="205"/>
      <c r="D30" s="205"/>
      <c r="E30" s="205"/>
      <c r="F30" s="205"/>
      <c r="G30" s="205"/>
    </row>
    <row r="31" spans="1:7" ht="45">
      <c r="A31" s="206" t="s">
        <v>393</v>
      </c>
      <c r="B31" s="206" t="s">
        <v>394</v>
      </c>
      <c r="C31" s="206" t="s">
        <v>3</v>
      </c>
      <c r="D31" s="206" t="s">
        <v>6</v>
      </c>
      <c r="E31" s="206" t="s">
        <v>395</v>
      </c>
      <c r="F31" s="207" t="s">
        <v>4</v>
      </c>
      <c r="G31" s="206" t="s">
        <v>396</v>
      </c>
    </row>
    <row r="32" spans="1:7" ht="52.5" customHeight="1">
      <c r="A32" s="208">
        <v>103</v>
      </c>
      <c r="B32" s="209" t="s">
        <v>418</v>
      </c>
      <c r="C32" s="210">
        <v>43285</v>
      </c>
      <c r="D32" s="208" t="s">
        <v>397</v>
      </c>
      <c r="E32" s="208">
        <v>71</v>
      </c>
      <c r="F32" s="211">
        <v>93696.78</v>
      </c>
      <c r="G32" s="212" t="s">
        <v>419</v>
      </c>
    </row>
    <row r="33" spans="1:7" ht="64.5" customHeight="1">
      <c r="A33" s="208">
        <v>104</v>
      </c>
      <c r="B33" s="209" t="s">
        <v>420</v>
      </c>
      <c r="C33" s="210">
        <v>43285</v>
      </c>
      <c r="D33" s="208" t="s">
        <v>397</v>
      </c>
      <c r="E33" s="208">
        <v>71</v>
      </c>
      <c r="F33" s="211">
        <v>55443.969999999994</v>
      </c>
      <c r="G33" s="212" t="s">
        <v>421</v>
      </c>
    </row>
    <row r="34" spans="1:7">
      <c r="A34" s="213" t="s">
        <v>29</v>
      </c>
      <c r="B34" s="214"/>
      <c r="C34" s="214"/>
      <c r="D34" s="214"/>
      <c r="E34" s="215"/>
      <c r="F34" s="216">
        <f>SUM(F32:F33)</f>
        <v>149140.75</v>
      </c>
      <c r="G34" s="212"/>
    </row>
    <row r="35" spans="1:7">
      <c r="A35" s="205"/>
      <c r="B35" s="205"/>
      <c r="C35" s="205"/>
      <c r="D35" s="205"/>
      <c r="E35" s="205"/>
      <c r="F35" s="205"/>
      <c r="G35" s="205"/>
    </row>
    <row r="36" spans="1:7" ht="35.25" customHeight="1">
      <c r="A36" s="222" t="s">
        <v>422</v>
      </c>
      <c r="B36" s="222"/>
      <c r="C36" s="222"/>
      <c r="D36" s="222"/>
      <c r="E36" s="222"/>
      <c r="F36" s="223">
        <v>5997181.9299999997</v>
      </c>
      <c r="G36" s="223" t="s">
        <v>423</v>
      </c>
    </row>
    <row r="37" spans="1:7" ht="15.75">
      <c r="A37" s="224"/>
      <c r="B37" s="225"/>
      <c r="C37" s="224"/>
      <c r="D37" s="224"/>
      <c r="E37" s="226"/>
      <c r="F37" s="227"/>
      <c r="G37" s="45"/>
    </row>
    <row r="38" spans="1:7" ht="48" customHeight="1">
      <c r="A38" s="228" t="s">
        <v>424</v>
      </c>
      <c r="B38" s="228"/>
      <c r="C38" s="228"/>
      <c r="D38" s="228"/>
      <c r="E38" s="228"/>
      <c r="F38" s="229">
        <f>F36+F11+F34+F26</f>
        <v>6311874.1299999999</v>
      </c>
      <c r="G38" s="230" t="s">
        <v>423</v>
      </c>
    </row>
  </sheetData>
  <mergeCells count="6">
    <mergeCell ref="A4:G4"/>
    <mergeCell ref="A11:E11"/>
    <mergeCell ref="A26:E26"/>
    <mergeCell ref="A34:E34"/>
    <mergeCell ref="A36:E36"/>
    <mergeCell ref="A38:E3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personal</vt:lpstr>
      <vt:lpstr>materiale cap 61.01</vt:lpstr>
      <vt:lpstr>titlul IX- Alte cheltuieli</vt:lpstr>
      <vt:lpstr>transferuri </vt:lpstr>
      <vt:lpstr>proiecte cap. 61.01</vt:lpstr>
      <vt:lpstr>proiecte cap. 61.08</vt:lpstr>
      <vt:lpstr>dipfie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2018-08-09T04:36:48Z</dcterms:modified>
</cp:coreProperties>
</file>