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8"/>
  </bookViews>
  <sheets>
    <sheet name="personal" sheetId="2" r:id="rId1"/>
    <sheet name="materiale cap 61.01" sheetId="3" r:id="rId2"/>
    <sheet name="active nefinanciare" sheetId="31" r:id="rId3"/>
    <sheet name="venituri proprii" sheetId="30" r:id="rId4"/>
    <sheet name="titlul IX- Alte cheltuieli" sheetId="25" r:id="rId5"/>
    <sheet name="transferuri " sheetId="5" r:id="rId6"/>
    <sheet name="proiecte cap. 61.01" sheetId="26" r:id="rId7"/>
    <sheet name="proiecte cap. 61.08" sheetId="32" r:id="rId8"/>
    <sheet name="dipfie" sheetId="34" r:id="rId9"/>
  </sheets>
  <definedNames>
    <definedName name="_xlnm._FilterDatabase" localSheetId="5" hidden="1">'transferuri '!$A$7:$H$19</definedName>
  </definedNames>
  <calcPr calcId="152511"/>
</workbook>
</file>

<file path=xl/calcChain.xml><?xml version="1.0" encoding="utf-8"?>
<calcChain xmlns="http://schemas.openxmlformats.org/spreadsheetml/2006/main">
  <c r="F33" i="34" l="1"/>
  <c r="F38" i="34" s="1"/>
  <c r="F23" i="34"/>
  <c r="D181" i="2" l="1"/>
  <c r="D129" i="2"/>
  <c r="D165" i="2" l="1"/>
  <c r="D141" i="2"/>
  <c r="D135" i="2"/>
  <c r="D115" i="2"/>
  <c r="D84" i="2"/>
  <c r="D81" i="2"/>
  <c r="D77" i="2"/>
  <c r="D40" i="2"/>
  <c r="D33" i="2"/>
  <c r="D22" i="2"/>
  <c r="D179" i="2"/>
  <c r="D177" i="2"/>
  <c r="D175" i="2"/>
  <c r="D173" i="2"/>
  <c r="D171" i="2"/>
  <c r="D169" i="2"/>
  <c r="D146" i="2"/>
  <c r="D47" i="2"/>
  <c r="D130" i="2" l="1"/>
  <c r="D166" i="2"/>
  <c r="D180" i="2"/>
  <c r="E9" i="32" l="1"/>
  <c r="E116" i="26"/>
  <c r="F10" i="30" l="1"/>
  <c r="F148" i="3" l="1"/>
  <c r="G9" i="31" l="1"/>
  <c r="A9" i="3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8" i="3"/>
  <c r="F23" i="3"/>
  <c r="F41" i="3"/>
  <c r="F36" i="3"/>
  <c r="F49" i="3"/>
  <c r="F60" i="3"/>
  <c r="F19" i="3"/>
  <c r="F17" i="3"/>
  <c r="F18" i="3"/>
  <c r="F16" i="3"/>
  <c r="F15" i="3"/>
  <c r="F19" i="5" l="1"/>
  <c r="F9" i="25" l="1"/>
  <c r="A9" i="5" l="1"/>
  <c r="A10" i="5" s="1"/>
  <c r="A11" i="5" s="1"/>
  <c r="A12" i="5" s="1"/>
  <c r="A13" i="5" s="1"/>
  <c r="A14" i="5" s="1"/>
  <c r="A15" i="5" s="1"/>
  <c r="A16" i="5" s="1"/>
  <c r="A18" i="5" s="1"/>
</calcChain>
</file>

<file path=xl/comments1.xml><?xml version="1.0" encoding="utf-8"?>
<comments xmlns="http://schemas.openxmlformats.org/spreadsheetml/2006/main">
  <authors>
    <author>Author</author>
  </authors>
  <commentList>
    <comment ref="C142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<sst xmlns="http://schemas.openxmlformats.org/spreadsheetml/2006/main" count="1029" uniqueCount="443">
  <si>
    <t xml:space="preserve">MINISTERUL JUSTITIEI - Aparat propriu </t>
  </si>
  <si>
    <t>Nr.crt.</t>
  </si>
  <si>
    <t>Nr. act</t>
  </si>
  <si>
    <t>Data document</t>
  </si>
  <si>
    <t>Suma</t>
  </si>
  <si>
    <t>Detaliere</t>
  </si>
  <si>
    <t>Capitol</t>
  </si>
  <si>
    <t>Alineat</t>
  </si>
  <si>
    <t>61.01.06</t>
  </si>
  <si>
    <t>51.01.01</t>
  </si>
  <si>
    <t>61.01.07</t>
  </si>
  <si>
    <t>68.01.06</t>
  </si>
  <si>
    <t>57.02.01</t>
  </si>
  <si>
    <t xml:space="preserve">MINISTERUL JUSTITEI - Aparat propriu </t>
  </si>
  <si>
    <t>CAPITOLUL 61.01- Ordine publica si siguranta nationala</t>
  </si>
  <si>
    <t>FURNIZOR/BENEFICIAR</t>
  </si>
  <si>
    <t>CAPITOLUL 61.01 ,,ORDINE PUBLICA SI SIGURANTA NATIONALA"</t>
  </si>
  <si>
    <t>Data</t>
  </si>
  <si>
    <t>Document</t>
  </si>
  <si>
    <t>Explicatii</t>
  </si>
  <si>
    <t>Furnizor/Beneficiar suma</t>
  </si>
  <si>
    <t>Suma (lei)</t>
  </si>
  <si>
    <t>TITLUL 20 BUNURI SI SERVICII</t>
  </si>
  <si>
    <t xml:space="preserve">Nr Crt. </t>
  </si>
  <si>
    <t xml:space="preserve">DATA </t>
  </si>
  <si>
    <t xml:space="preserve">ORDIN DE PLATA /CEC /FOAIE DE VARSAMÂNT </t>
  </si>
  <si>
    <t xml:space="preserve">FACTURA  </t>
  </si>
  <si>
    <t>Total</t>
  </si>
  <si>
    <t xml:space="preserve">Suma </t>
  </si>
  <si>
    <t>TOTAL</t>
  </si>
  <si>
    <t xml:space="preserve"> </t>
  </si>
  <si>
    <t>Capitolul 61.01- Ordine publica si siguranta nationala</t>
  </si>
  <si>
    <t>TITLUL 10 CHELTUIELI DE PERSONAL</t>
  </si>
  <si>
    <t>68.01.50</t>
  </si>
  <si>
    <t>TITLUL 59- ALTE CHELTUIELI</t>
  </si>
  <si>
    <t>BUGETUL DE STAT</t>
  </si>
  <si>
    <t>MINISTERUL JUSTITIEI</t>
  </si>
  <si>
    <t>TITLUL 58 ,,PROIECTE CU FINANTARE DIN FONDURI EXTERNE NERAMBURSABILE (FEN)"</t>
  </si>
  <si>
    <t>SURSA A</t>
  </si>
  <si>
    <t>REPREZENTAT MJ</t>
  </si>
  <si>
    <t xml:space="preserve">BUGETUL DE STAT </t>
  </si>
  <si>
    <t>MINISTERUL JUSTITIEI - Aparat propriu</t>
  </si>
  <si>
    <t>Titlul 20 Venituri proprii</t>
  </si>
  <si>
    <t>DATA</t>
  </si>
  <si>
    <t>ORDIN DE PLATA/CEC/FOAIE DE VARSAMANT</t>
  </si>
  <si>
    <t>FACTURA</t>
  </si>
  <si>
    <t>SUMA</t>
  </si>
  <si>
    <t xml:space="preserve">Total </t>
  </si>
  <si>
    <t>TRANSFERURI</t>
  </si>
  <si>
    <t>perioada: 01-30.09.2018</t>
  </si>
  <si>
    <t>Perioada 01-30.09.2018</t>
  </si>
  <si>
    <t>perioada:01-30.09.2018</t>
  </si>
  <si>
    <t>perioada 01-30.09.2018</t>
  </si>
  <si>
    <t>TRANSFERURI   INEC- ACHITARE DREPTURI SALARIALE AFERENTE LUNII AUGUST2018</t>
  </si>
  <si>
    <t xml:space="preserve"> CVAL TRANSFERURI ANP, TITLUL VI-  TRANSFERURI INTRE UNITATI ALE ADMINISTRATIEI PUBLICE- PT PLATA CHELT DE PERSONAL , ACTIUNI DE SANATATE, AFERENTE LUNII AUGUST 2018 </t>
  </si>
  <si>
    <t>CVAL TRANSFERURI ANP, TITLUL VI-  TRANSFERURI INTRE UNITATI ALE ADMINISTRATIEI PUBLICE- PENTRU PLATA CHELTUIELI DE PERSONAL, ACTIUNI DE SANATATE, LUNA SEPTEMBRIE 2018</t>
  </si>
  <si>
    <t>CVAL TRANSFERURI ANP, TITLUL VI-  TRANSFERURI INTRE UNITATI ALE ADMINISTRATIEI PUBLICE- PENTRU PLATA BUNURI SI SERVICII, TRANSFERURI CURENTE-ACTIUNI DE SANATATE,  ACTIVE NEFINANCIARE, LUNA SEPTEMBRIE 2018</t>
  </si>
  <si>
    <t>CVAL TRANSFERURI ANP, TITLUL VI-  TRANSFERURI INTRE UNITATI ALE ADMINISTRATIEI PUBLICE - PT PLATA STIMULENT SI INDEMNIZATIE DE CRESTERE COPIL AF LUNII  AUGUST 2018</t>
  </si>
  <si>
    <t>DECONTARI CU PERSONALUL-CREDITE BUGETARE  PLATA STAT INDEMNIZATIE CRESTERE COPIL PÂNÃ LA ÎMPLINIREA VÂRSTEI DE 2 ANI PENTRU FPSS APARAT PROPRIU PENTRU LUNA AUGUST 2018</t>
  </si>
  <si>
    <t>DECONTARI CU PERSONALUL-CREDITE BUGETARE  PLATA STAT INDEMNIZATIE CRESTERE COPIL PÂNÃ LA ÎMPLINIREA VÂRSTEI DE 2 ANI PENTRU FPSS APARAT PROPRIU PENTRU LUNA  AUGUST 2018</t>
  </si>
  <si>
    <t>DECONTARI CU PERSONALUL-CREDITE BUGETARE  PLATA STAT INDEMNIZATIE CRESTERE COPIL PÂNÃ LA ÎMPLINIREA VÂRSTEI DE 2 ANI PENTRU FPSS APARAT PROPRIU MJ PENTRU LUNA  AUGUST 2018</t>
  </si>
  <si>
    <t>PLATA  STIMULENT DE INSERTIE PÂNÃ LA ÎMPLINIREA VÂRSTEI DE 3 ANI AI COPILULUI PENTRU FPSS APARAT PROPRIU MJ PENTRU LUNA  AUGUST 2018</t>
  </si>
  <si>
    <t>CVAL TRANSFER TITLUL VI-  TRANSFERURI INTRE UNITATI ALE ADMINISTRATIEI PUBLICE - PT PLATA  TITLUL IX  - ACHITAREA CHELTUIELILOR DE TRANSPORT IN CAZUL INTERNARII IN SPITALE, CENTRE DE REFACERE A CAPACITATII DE EFORT, CF. ART. 6 ALIN. 1 LIT D DIN HG NR. 1398/2007 PIVIND DREPTURILE DE TRANSPORT ALE FPSS DIN SISTEMUL ADMINISTRATIEI PENITENCIARE, SEPTEMBRIE 2018</t>
  </si>
  <si>
    <t>PLATA C/VAL 4% CONTRIBUTIE PENTRU PERSOANE CU HANDICAP, AUGUST 2018, CONF LEGII 448/2006</t>
  </si>
  <si>
    <t>REPREZENTANT MJ</t>
  </si>
  <si>
    <t>GOINEA MIRCEA</t>
  </si>
  <si>
    <t xml:space="preserve">DHL INTERNATIONAL </t>
  </si>
  <si>
    <t xml:space="preserve">PLATA C/VAL  SERVICII CURIER RAPID, PERIOADA 21-23.08.2018 </t>
  </si>
  <si>
    <t xml:space="preserve">TOP SEVEN WEST  </t>
  </si>
  <si>
    <t>PLATA REVISTE DE SPECIALITATE JURIDICA PENTRU BIBLIOTECA MINISTERULUI JUSTITIEI IULIE 2018</t>
  </si>
  <si>
    <t>PLATA DECONT DIFERENTA CAZARE DEPLASARE TG. OCNA, PERIOADA 29.08-30.08.2018 SI  IASI 31.08-02.09.2018</t>
  </si>
  <si>
    <t>PLATA AVANS CAZARE DEPLASARE TRIBUNALUL BOTOSANI, PERIOADA  10-19.2018</t>
  </si>
  <si>
    <t>PLATA AVANS CAZARE/TRANSPORT DEPLASARE TRIBUNALUL BOTOSANI , PERIOADA  10-19.09.2018</t>
  </si>
  <si>
    <t>ACTIVITATEA DE TREZORERIE SI CONTABILITATE PUBLICA A MUNICIPIULUI BUCURESTI</t>
  </si>
  <si>
    <t>INCASARE PE STAT DE PLATA RECUPERARI DEPASIRI PLAFON CHELTUIELI TELEFONIE MOBILA(27.06-27.07.2018)</t>
  </si>
  <si>
    <t xml:space="preserve">COMPANIA NATIONALA POSTA ROMANA </t>
  </si>
  <si>
    <t>PLATA  FRANCARE  SERVICII TRIMITERI CORESPONDENTA LUNA IULIE 2018</t>
  </si>
  <si>
    <t xml:space="preserve">REPREZENTANT MJ </t>
  </si>
  <si>
    <t xml:space="preserve">PLATA DECONT C/VAL  CHIRIE LOCUINTA PERSONAL CU FUNCTIE DEMNITATE PUBLICA AFERENTA LUNII AUGUST 2018 </t>
  </si>
  <si>
    <t xml:space="preserve">PLATA AVANS PROTOCOL LUNA   SEPTEMBRIE 2018,  </t>
  </si>
  <si>
    <t>MINISTERUL FINANTELOR PUBLICE</t>
  </si>
  <si>
    <t xml:space="preserve">PLATA  COTA PARTE ENERGIE ELECTRICA  CONSUM IULIE2018 </t>
  </si>
  <si>
    <t>DAL TRAVEL</t>
  </si>
  <si>
    <t>PLATA  CAZARE DEPLASARE  TARGU OCNA -HOTEL, PERIOADA 29.08/30.08.2018</t>
  </si>
  <si>
    <t xml:space="preserve">PLATA COTA PARTE ENERGIE TERMICA , CONSUM IULIE 2018 </t>
  </si>
  <si>
    <t xml:space="preserve">PLATA COTA PARTE APA RECE,  PERIOADA 12.07-10.08.2018 </t>
  </si>
  <si>
    <t xml:space="preserve">PLATA TAXA MUNICIPALA PERIOADA 12.07-10.08.2018 </t>
  </si>
  <si>
    <t>ALIMENTARE CONT BCR ALTE CHELTUIELI  DEPLASARI EXTERNE, SEPTEMBRIE 2018</t>
  </si>
  <si>
    <t>PLATA  AVANS  MISIUNE CONTROL CURTEA DE APEL BACAU, PERIOADA  17.09-21.09.2018</t>
  </si>
  <si>
    <t>PLATA  AVANS CAZARE/TRANSPORT DEPLASARE  MISIUNE AUDIT CURTEA DE APEL BACAU</t>
  </si>
  <si>
    <t>PLATA  AVANS CAZARE/TRANSPORT DEPLASARE CAMERA EXECUTORILOR JUDECATORESTI IASI,  PERIOADA  17.09-21.09.2018</t>
  </si>
  <si>
    <t>VODAFONE</t>
  </si>
  <si>
    <t xml:space="preserve">PLATA SERVICII TELEFONIE FIXÃ, LUNA  IULIE  2018 </t>
  </si>
  <si>
    <t xml:space="preserve">INCASARE DIFERENTA   ALTE CHELTUIELI  CU JUSTIF.  DEPLAS. EXTERNA BELGIA  PERIOADA 12-14.09.2018,  CV. 2.50  E X  4.6332, </t>
  </si>
  <si>
    <t xml:space="preserve">INCASARE DIFERENTA   ALTE CHELTUIELI  CU JUSTIF.  DEPLAS. EXTERNA   BELGIA   PERIOADA 19-19.09.2018,  CV. 11.90 E X  4.6519 </t>
  </si>
  <si>
    <t>PLATA AVANS ACHIZITIONAT 2 BUC.TUIA PENTRI INTRAREA PRINCIPALA IN MJ</t>
  </si>
  <si>
    <t xml:space="preserve">UP CIPTRONIC </t>
  </si>
  <si>
    <t xml:space="preserve">PLATA  ACHIZITIONAT PIXURI CU MECANISM SENATOR </t>
  </si>
  <si>
    <t xml:space="preserve">GMB COMPUTERS </t>
  </si>
  <si>
    <t xml:space="preserve">PLATA ACHIZITIONAT 10 BUC  SWITCHD-LINK 8 PORTURI </t>
  </si>
  <si>
    <t>DHL INTERNATIONAL</t>
  </si>
  <si>
    <t xml:space="preserve">PLATA SERVICII CURIER RAPID, PERIOADA 23.08-28.08.2018 </t>
  </si>
  <si>
    <t>TRAVEL TIME</t>
  </si>
  <si>
    <t>PLATA  BILETE DE AVION DEPLASARE HELSINKI</t>
  </si>
  <si>
    <t>PLATA   BILETE DE AVION DEPLASARE HELSINKI</t>
  </si>
  <si>
    <t>DANCO PRO</t>
  </si>
  <si>
    <t>PLATA BILETE DE AVION DEPLASARE BELGIA, PERIOADA 04-06.09.2018</t>
  </si>
  <si>
    <t>OLIMPIC INTERNATIONAL</t>
  </si>
  <si>
    <t>PLATA  BILETE DE AVION DEPLASARE BELGIA,  PERIOADA 02-03.09.2018</t>
  </si>
  <si>
    <t xml:space="preserve">PLATA AVANS PROTOCOL  PTR.REUNIUNEA DE LUCRU  ELABORARE  ACT NORMATIV  </t>
  </si>
  <si>
    <t>COMPANIA NATIONALA POSTA ROMANA</t>
  </si>
  <si>
    <t xml:space="preserve">PLATA DECONT  EXPEDIERE DOCUMENTE </t>
  </si>
  <si>
    <t>PLATA AVANS CAZARE  DEPLASARE SUCEAVA  27-28.09.2018</t>
  </si>
  <si>
    <t xml:space="preserve">PLATA AVANS CAZARE  DEPLASARE  SUCEAVA  27-28.09.2018  </t>
  </si>
  <si>
    <t>PLATA AVANS CAZARE  DEPLASARE  IASI  28-30.09.2018</t>
  </si>
  <si>
    <t xml:space="preserve">PLATA C/VAL  SERVICII CURIER RAPID, PERIOADA 03.09-10.09.2018 </t>
  </si>
  <si>
    <t xml:space="preserve">TOP SEVEN WEST </t>
  </si>
  <si>
    <t>PLATA C/VAL REVISTE DE SPECIALITATE JURIDICA PENTRU BIBLIOTECA MINISTERULUI JUSTITIEI AUGUST 2018</t>
  </si>
  <si>
    <t xml:space="preserve">CN AEROPORTURI SA </t>
  </si>
  <si>
    <t>PLATA  SERVICII PROTOCOL -OFICIAL AUGUST 2018</t>
  </si>
  <si>
    <t>PROSOFT</t>
  </si>
  <si>
    <t xml:space="preserve">PLATA SERVICII DE PROTECTIE ANTIVIRUS CU INSTALAREA PRODUSELOR ANTIVIRUS LA MINISTERUL JUSTITIEI /INSTANTE , PERIOADA AUGUST 2018 </t>
  </si>
  <si>
    <t>INDACO SYSTEM</t>
  </si>
  <si>
    <t>PLATA ABONAMENT INFORMATIC DE LEGISLATIE ,, LEGE 5'' , PERIOADA AUGUST 2018</t>
  </si>
  <si>
    <t>CENTRU TERITORIAL DE CALCUL</t>
  </si>
  <si>
    <t>PLATA SERVICII ACTUALIZARE  BAZA DE DATE PORTAL LEGISLATIV ,PROIECT ,,IMPLEMENTAREA PORTALULUI N-LEX '' PERIOADA AUGUST 2018</t>
  </si>
  <si>
    <t xml:space="preserve">MONITORUL OFICIAL </t>
  </si>
  <si>
    <t>PLATA PUBLICARE IN MONITORUL OFICIAL PI , ORDIN NR.3146, MOF 761/04.09.2018, ORDIN 3147/C/2018, MOF 761/04.09.2018</t>
  </si>
  <si>
    <t xml:space="preserve">PLATA BILETE DE AVION DEPLASARE BELGIA , PERIOADA 09-11.09.2018, LA   REUNIUNEA GRUPULUI DE LUCRU PENTRU DREPTURI FUNDAMENTALE , DREPTURILE CETATENESTI </t>
  </si>
  <si>
    <t>TAROM</t>
  </si>
  <si>
    <t>PLATA BILETE DE AVION DEPLASARE BELGIA PERIOADA 16-17.09.2018</t>
  </si>
  <si>
    <t xml:space="preserve">DANCO PRO </t>
  </si>
  <si>
    <t xml:space="preserve">PLATA BILETE DE AVION  DEPLASARE BELGIA, PERIOADA 05-10.09.2018 </t>
  </si>
  <si>
    <t xml:space="preserve">TRAVEL TIME </t>
  </si>
  <si>
    <t>PLATA BILETE DE AVION DEPLASARE VIENA,  CONVENTIA ONU IMPOTRIVA CORUPTIEI , PERIOADA 6-7 SEPTEMBRIE 2018</t>
  </si>
  <si>
    <t>WECO-TRAVEL</t>
  </si>
  <si>
    <t>PLATA BILETE DE AVION DEPLASARE BRUXELLES, PERIOADA  10.09-12.09.2018</t>
  </si>
  <si>
    <t>TELEKOM ROMANIA COMMUNICATIONS</t>
  </si>
  <si>
    <t>PLATA SERVICII TEL VERDE , PERIOADA AUGUST 2018</t>
  </si>
  <si>
    <t>PLATA SERVICII TELEFONIE FIXA, PERIOADA AUGUST 2018</t>
  </si>
  <si>
    <t xml:space="preserve">VODAFONE </t>
  </si>
  <si>
    <t>PLATA SERVICII TELEFONIE MOBILA, PERIOADA 27.07-26.08.2018</t>
  </si>
  <si>
    <t xml:space="preserve">RCS&amp;RDS </t>
  </si>
  <si>
    <t xml:space="preserve">PLATA ABONAMENT RECEPTOR PENTRU PACHET COMPLET DE PROGRAME TV,PERIOADA DE FACTURARE  01.09-30.09.2018 </t>
  </si>
  <si>
    <t xml:space="preserve">PLATA SALARII MUNCITORI  PARTI COMUNE-PUNCT TERMIC, PERIOADA AUGUST 2018 </t>
  </si>
  <si>
    <t>MONITORUL OFICIAL</t>
  </si>
  <si>
    <t xml:space="preserve">PLATA PUBLICARE IN MONITORUL OFICIAL PI , ORDIN 2724/C/10.07.2018, MOF 715/17.08.2018 </t>
  </si>
  <si>
    <t>PLATA PUBLICARE IN MONITORUL OFICIAL PI, ORDIN 3032/C/2018, MOF 720/21.08.2018</t>
  </si>
  <si>
    <t>BRAI-CATA</t>
  </si>
  <si>
    <t xml:space="preserve">PLATA SERVICII DE COLECTARE A DESEURILOR +INCHIRIERI CONTAINERE, PERIOADA AUGUST 2018 </t>
  </si>
  <si>
    <t>SERVICIUL DE TELECOMUNICATII SPECIALE</t>
  </si>
  <si>
    <t>PLATA SERVICII DE TELECOMUNICATII  SPECIALE, LUNA IULIE 2018</t>
  </si>
  <si>
    <t>ALIMENTARE CONT BCR CHELTUIELI INTRETINERE LOCUINTA  FRANTA PENTRU MAGISTRAT DE LEGATURA SEPTEMBRIE  2018</t>
  </si>
  <si>
    <t>ALIMENTARE CONT BCR COMISIOANE BANCA ALTE CHELTUIELI DE INTRETINERE LOCUINTA MAGISTRAT DE LEGATURA  SEPTEMBRIE 2018</t>
  </si>
  <si>
    <t xml:space="preserve">PLATA  SERVICII TRIMITERI CORESPONDENTA AUGUST  2018 </t>
  </si>
  <si>
    <t>SELGROS DISTRIBUTIE</t>
  </si>
  <si>
    <t xml:space="preserve">PLATA PRODUSE DE CURATENIE </t>
  </si>
  <si>
    <t>PLATA SERVICII TELEFONIE FIXÃ, LUNA  AUGUST 2018</t>
  </si>
  <si>
    <t xml:space="preserve">ASCENSORUL SA </t>
  </si>
  <si>
    <t>PLATA PIESE DE SCHIMB PENTRU  ASCENSOR(  INLOCUIRE PLACA ELECTRONICA, ROLE DESCHIDERE),PERIOADA 12.09-14.09.2018</t>
  </si>
  <si>
    <t xml:space="preserve">AUTOCURAT FLOTE AUTO </t>
  </si>
  <si>
    <t xml:space="preserve">PLATA SERVICII SPALARE AUTO-INTERIOR-EXTERIOR PENTRU 21 AUTOTURISME, LUNA AUGUST 2018 </t>
  </si>
  <si>
    <t>PLATA INTRETINERE LUNARA 3 ASCENSOARE, LUNA AUGUST 2018</t>
  </si>
  <si>
    <t xml:space="preserve">PLATA SUPRAVEGHERE A 5 INSTALATII DE RIDICAT DIN DOMENIUL ISCIR, LUNA AUGUST  2018  </t>
  </si>
  <si>
    <t>SYGLER ASCENSOR</t>
  </si>
  <si>
    <t>PLATA SERVICII ÎNTRETINERE SI REVIZII GENERALR 2 LIFTURI -DUPLEX,  LUNA LUNA AUGUST 2018</t>
  </si>
  <si>
    <t>COMPANIA NATIONALA IMPRIMERIA NATIONALA</t>
  </si>
  <si>
    <t>PLATA LEGITIMATII DE SERVICIU LUNA SEPTEMBRIE</t>
  </si>
  <si>
    <t xml:space="preserve">DM SISTEM TELECOM </t>
  </si>
  <si>
    <t>PLATA SERVICII ÎNTRETINERE /REPARATII RETEA DE INTERIOR SI APARATE TELEFONICE DIN MJ,LUNA AUGUST 2018</t>
  </si>
  <si>
    <t>EUROTOTAL COMP</t>
  </si>
  <si>
    <t>PLATA SERVICII CURATENIE SI INTRETINERE, PERIOADA  AUGUST 2018</t>
  </si>
  <si>
    <t xml:space="preserve">TORA DISTRIBUTION SYSTEM </t>
  </si>
  <si>
    <t>PLATA INLOCUIRE ACUMULATOR  AUTO</t>
  </si>
  <si>
    <t xml:space="preserve">PENITENCIARUL BUCURESTI JILAVA </t>
  </si>
  <si>
    <t>PLATA SERVICII TRANSPORT SI MUNCA PERSOANE LIPSITE DE LIBERTATE , PENTRU LUNA  AUGUST 2018</t>
  </si>
  <si>
    <t>ZAINEA COM</t>
  </si>
  <si>
    <t>PLATA SERVICII ASISTENTA TEHNICA /SOFTWARE,  PENTRU ZBUGET C/S+PERSONAL, PERIOADA AUGUST 2018</t>
  </si>
  <si>
    <t>ADMINISTRATIA PATRIMONIULUI PROT DE STAT</t>
  </si>
  <si>
    <t>PLATA CHIRIE,AMORTIZARI DOTARI PENTRU LOCUINTA PERSOANA CU FUNCTIE DEMNITATE PUBLICA, LUNA AUGUST 2018</t>
  </si>
  <si>
    <t>PLATA INTRETINERE  LUNA IULIE 2018, LOCUINTA PERSOANA CU FUNCTIE DEMNITATE PUBLICA</t>
  </si>
  <si>
    <t>PLATA ENERGIE ELECTRICA, PERIOADA 05.06-05.07.2018</t>
  </si>
  <si>
    <t>SERVICE AUTO SERUS</t>
  </si>
  <si>
    <t>PLATA SERVICII REPARATIE AUTO</t>
  </si>
  <si>
    <t>INTELIGENT CARS</t>
  </si>
  <si>
    <t>PLATA REPARATIE AUTO</t>
  </si>
  <si>
    <t xml:space="preserve"> PRO INTEGRATOR</t>
  </si>
  <si>
    <t xml:space="preserve">PLATA SERVICII MUTARE 2 APARATE  DE AER CONDITIONAT </t>
  </si>
  <si>
    <t>PLATA PIESE DE SCHIMB PENTRU APARAT DE AER CONDITIONAT</t>
  </si>
  <si>
    <t>ROMPETROL DOWNSTREAM</t>
  </si>
  <si>
    <t>PLATA ALIMENTARE CARBURANTI PE BAZA DE CARDURI LUNA AUGUST 2018</t>
  </si>
  <si>
    <t>GILMAR</t>
  </si>
  <si>
    <t xml:space="preserve">PLATA  SERVICII MENTENANTA ECHIPAMENT DE CLIMATIZARE CAMERA SERVERELOR DIN MINISTERUL JUSTITIEI LUNA AUGUST 2018 </t>
  </si>
  <si>
    <t xml:space="preserve">MINISTERUL FINANTELOR PUBLICE </t>
  </si>
  <si>
    <t xml:space="preserve">PLATA COTA PARTE ENERGIE TERMICA , CONSUM AUGUST 2018, </t>
  </si>
  <si>
    <t>PLATA SERVICII CURIER RAPID, PERIOADA 17.09.2018</t>
  </si>
  <si>
    <t>PLATA COTA PARTE ENERGIE ELECTRICA,CONSUM LUNA AUGUST 2018</t>
  </si>
  <si>
    <t>BACALI RADU CALIN</t>
  </si>
  <si>
    <t>PLATA TRADUCERI AUTORIZATE LIMBA FRANCEZA</t>
  </si>
  <si>
    <t>TOTH CRISTIAN PETER</t>
  </si>
  <si>
    <t xml:space="preserve">PLATA TRADUCERI LIMBA ENGLEZA </t>
  </si>
  <si>
    <t xml:space="preserve">PLATA PIESE DE SCHIMB </t>
  </si>
  <si>
    <t xml:space="preserve">PLATA SERVICII DE REPUNERE IN FUNCTIUNE ECHIPAMENT DE CLIMATIZARE,  INCARCARE FREON, RECONFIGURARE SISTEM </t>
  </si>
  <si>
    <t>SOCIETATEA COOPERATIVA MESTESUGAREASCA TEHNICA A STICLEI</t>
  </si>
  <si>
    <t xml:space="preserve">PLATA ACHIZITIONARE GEAM </t>
  </si>
  <si>
    <t xml:space="preserve">POPP MARIA RODICA </t>
  </si>
  <si>
    <t xml:space="preserve">PLATA TRADUCERI AUTORIZATE LIMBA SARBA </t>
  </si>
  <si>
    <t xml:space="preserve">MEHEDINTEANU VIRGINIA ELENA </t>
  </si>
  <si>
    <t xml:space="preserve">PLATA TRADUCERI AUTORIZATE LIMBA SLOVACA </t>
  </si>
  <si>
    <t>MANTA CRISTINA</t>
  </si>
  <si>
    <t xml:space="preserve">PLATA TRADUCERI AUTORIZATE LIMBA UCRAINEANA   </t>
  </si>
  <si>
    <t>VOLUM COMIMPEX</t>
  </si>
  <si>
    <t>PLATA TRADUCERI AUTORIZATE LIMBA TURCA</t>
  </si>
  <si>
    <t>CONTERA MEDIA</t>
  </si>
  <si>
    <t>VOINEA NICOLETA</t>
  </si>
  <si>
    <t>PLATA TRADUCERI AUTORIZATE LIMBA SUEDEZA</t>
  </si>
  <si>
    <t>PIRCALAB ADRIANA</t>
  </si>
  <si>
    <t xml:space="preserve">PLATA  TRADUCERI LIMBA ENGLEZA </t>
  </si>
  <si>
    <t xml:space="preserve">PLATA  BILETE DE AVION DEPLASARE POLONIA </t>
  </si>
  <si>
    <t>OLIMPIC  INTERNATIONAL TURISM</t>
  </si>
  <si>
    <t>PLATA BILETE DE AVION DEPLASARE OLANDA</t>
  </si>
  <si>
    <t xml:space="preserve">PLATA BILETE DE AVION  DEPLASARE BELGIA </t>
  </si>
  <si>
    <t>PLATA BILETE DE AVION  DEPLASARE BELGIA</t>
  </si>
  <si>
    <t>PLATA BILETE DE AVION DEPLASARE BELGIA</t>
  </si>
  <si>
    <t xml:space="preserve">PLATA BILETE DE AVION DEPLASARE BELGIA </t>
  </si>
  <si>
    <t xml:space="preserve">PLATA SERVICII REPARATIE AUTO </t>
  </si>
  <si>
    <t xml:space="preserve">PLATA  BILETE DE AVION DEPLASARE VIENA </t>
  </si>
  <si>
    <t xml:space="preserve">TAROM SA </t>
  </si>
  <si>
    <t>PLATA  BILETE DE AVION DEPLASARE BELGIA</t>
  </si>
  <si>
    <t>PLATA  BILETE DE AVION  DEPLASARE PODGORICA</t>
  </si>
  <si>
    <t xml:space="preserve"> CAZARE  DEPLASARE INTERNA CONTROL LA S.N.P BUCSA RADU SI ASOCIATII </t>
  </si>
  <si>
    <t xml:space="preserve">CAZARE  DEPLASARI INTERNE CONTROL LA S.P.N. BUCSA RADU GABRIEL SI ASOCIATII  </t>
  </si>
  <si>
    <t xml:space="preserve"> CAZARE  DEPLASARE INTERNA  CONTROL LA S.P.N. BUCSA RADU GABRIEL SI ASOCIATII</t>
  </si>
  <si>
    <t>INCASAT DE LA MINISTERUL AFACERILOR EXTERNE C/VAL CHELTUIELI DE TRANSPORT PENTRU PARTICIPAREA DELEGATIILOR ROMANI LA REUNIUNILE CONSILIULUI  EUROPEAN SI ALE FORMATIUNILOR CONSILIULUI UNIUNII EUROPENE</t>
  </si>
  <si>
    <t>PLATA CHELTUIELI DE JUDECATA STABILITE IN SARCINA  MJ , PRIN SENTINTA CIVILA NR.133/CA/2015, PRONUNTATA DE CURTEA DE APEL ORADEA , DEFINITIVA  PRIN DECIZIA CIVILA NR.744</t>
  </si>
  <si>
    <t>2527, 1290</t>
  </si>
  <si>
    <t>2531, 1291</t>
  </si>
  <si>
    <t xml:space="preserve"> CAZARE DEPLASARE TRIBUNALUL BACAU, PERIOADA  10-19.09.2018</t>
  </si>
  <si>
    <t xml:space="preserve"> CAZARE DEPLASARE TRIBUNALUL BACAU, PERIOADA  10-19.08.2018</t>
  </si>
  <si>
    <t>2528, 1293</t>
  </si>
  <si>
    <t>2532, 1294</t>
  </si>
  <si>
    <t xml:space="preserve">INCASAT DE LA BONUS SRL C/VAL COTE PARTI APA,COLECTARE DESEURI + TAXA MUNICIPALA LUNA  IULIE 2018 </t>
  </si>
  <si>
    <t xml:space="preserve">INACASAT DE LA BONUS  SRL C/VAL COTE PARTI INTRETINERE LIFTURI ,PRESTARI SERVICII RSTVI SI  PARTI COMUNE MUNCITORI LUNA  IULIE 2018,  </t>
  </si>
  <si>
    <t>INCASAT DE LA BONUS SRL C/VAL COTE PARTI  ENERGIE  ELECTRICA/TERMICA LUNA IULIE 2018</t>
  </si>
  <si>
    <t xml:space="preserve">INCASARE DE LA VRANCART CVAL FACTURA NR.184 /20.09.2018 DESEURI HARTIE   </t>
  </si>
  <si>
    <t xml:space="preserve">INCASAT DE LA BONUS SRL C/VAL COTE PARTI  APA, COLECTARE DESEURI LUNA  IULIE 2018 </t>
  </si>
  <si>
    <t xml:space="preserve">INCASAT DE LA BONUS SRL  C/VAL COTE PARTI TAXA MUNICIPALA IULIE 2018 </t>
  </si>
  <si>
    <t xml:space="preserve">CVAL CHELTUIELI DE  PROTOCOL DEPLASARE  MUNTENEGRU </t>
  </si>
  <si>
    <t>1296, 1360</t>
  </si>
  <si>
    <t xml:space="preserve">INCASAT DE LA MINISTERUL DEZVOLTARII REGIONALE SI ADMINISTRATIEI  C/VAL COTE PARTI UTILITATI APA +COLECTARE DESEURI, PERIOADA IULIE 2018  </t>
  </si>
  <si>
    <t>INCASAT DE LA MINISTERUL DEZVOLTARII REGIONALE SI ADMINISTRATIEI  C/VAL COTE PARTI UTILITATI INTRETINERE ASCENSOARE, PERIOADA  IULIE 2018</t>
  </si>
  <si>
    <t xml:space="preserve">CHELTUIELI DE PROTOCOL DELEGATIE-  INTALNIRE CU AMBASADORUL REPUBLICII ITALIENE </t>
  </si>
  <si>
    <t xml:space="preserve">CHELTUIELI DE PROTOCOL CABINET DEMNITAR LUNA   SEPTEMBRIE 2018  </t>
  </si>
  <si>
    <t xml:space="preserve">CAZARE/TRANSPORT DEPLASARE CAMERA EXECUTORILOR JUDECATORESTI IASI,  PERIOADA  17.09-21.09.2018  </t>
  </si>
  <si>
    <t>CAZARE  DEPLASARE IASI, PERIOADA  17-21.09.2018</t>
  </si>
  <si>
    <t xml:space="preserve"> CAZARE  DEPLASARE CLUJ, PERIOADA 16-21.09.2018</t>
  </si>
  <si>
    <t xml:space="preserve"> CAZARE  DEPLASARE IASI, PERIOADA 16-21.09.2018</t>
  </si>
  <si>
    <t xml:space="preserve"> CAZARE  DEPLASARE IASI  14-16.09.2018</t>
  </si>
  <si>
    <t>CAZARE DEPLASARE CLUJ-MISIUNE CONTROL CAMERA EXECUTORILOR JUDECATORESTI CLUJ, PERIOADA  17.09-21.09.2018</t>
  </si>
  <si>
    <t>CAZARE DEPLASARE CLUJ- MISIUNE CONTROL CAMERA EXECUTORILOR JUDECATORESTI CLUJ, PERIOADA  17.09-21.09.2018</t>
  </si>
  <si>
    <t xml:space="preserve">PLATA  DECONT CHIRIE  LOCUINTA 25.07-25.08.2018 -INALTI FUNCTIONARI PUBLICI  CF.ART 14^6, ALIN. (2) DIN O.U.G.NR.101/2011 </t>
  </si>
  <si>
    <t xml:space="preserve"> CAZARE  DEPLASARE IASI  21-22.09.2018</t>
  </si>
  <si>
    <t>MAGISTRAT DE LEGATURA</t>
  </si>
  <si>
    <t>Kaufland Romania</t>
  </si>
  <si>
    <t>Mega Image</t>
  </si>
  <si>
    <t xml:space="preserve"> PROTOCOL  PTR.SEDINTE,  SEPTEMBRIE 2018 </t>
  </si>
  <si>
    <t>Compania de Librarii, Mega Image</t>
  </si>
  <si>
    <t>TITLUL 71 ACTIVE NEFINANCIARE- venituri proprii</t>
  </si>
  <si>
    <t>Nr.crt</t>
  </si>
  <si>
    <t>Numar act</t>
  </si>
  <si>
    <t>Titlu</t>
  </si>
  <si>
    <t>Furnizor</t>
  </si>
  <si>
    <t>Descriere</t>
  </si>
  <si>
    <t>61.01.00</t>
  </si>
  <si>
    <t>CVAL PLATA FF SQM 6719/01.08.2018 REPREZENTAND CVAL SISTEM DE EXPUNERE A PORTRETELOR TUTUROR MINISTRILOR DE JUSTITIE- PV RECEPTIE 13/53552/01.08.2018</t>
  </si>
  <si>
    <t xml:space="preserve">SQUARE MEDIA SRL              </t>
  </si>
  <si>
    <t>ASOCIAȚIA DE LOCATARI BLOC M39</t>
  </si>
  <si>
    <t>CEC NR.112/20.09.2018 PENTRU PLATA AVANS CHELTUIELI DE INTRETINERE PENTRU LOCUINTELE DE SERVICIU SITUATE IN BUCURESTI, BLOC M39, AP.36  SI AP.32, STR.NERVA TRAIAN, NR.6, SECTOR 3,  NEREPARTIZATE IN LUNA IULIE 2018</t>
  </si>
  <si>
    <t>BUGETUL ASIGURARILOR SOCIALE DE STAT SI FONDURILOR SPECIALE</t>
  </si>
  <si>
    <t xml:space="preserve"> PLATA DIFERENTE MAJORARI SALARIALE NETE AFERENTE PERIOADEI MAI 2018 - IULIE 2018  PROIECT "DEZVOLTAREA SI IMPLEMENTAREA UNUI SISTEM INTEGRAT DE MANAGEMENT STRATEGIC LA NIVELUL SISTEMULUI JUDICIAR (SIMS) - MJ lider” COD SIPOCA 55 FINANTAT PRIN PROGRAMUL OPERATIONAL  CAPACITATE ADMINISTRATIVA 2014-2020- alin. 58.02.02</t>
  </si>
  <si>
    <t xml:space="preserve"> PLATA DIFERENTE MAJORARI SALARIALE NETE AFERENTE PERIOADEI MAI 2018 - IULIE 2018  PROIECT "DEZVOLTAREA SI IMPLEMENTAREA UNUI SISTEM INTEGRAT DE MANAGEMENT STRATEGIC LA NIVELUL SISTEMULUI JUDICIAR (SIMS) - MJ lider” COD SIPOCA 55 FINANTAT PRIN PROGRAMUL OPERATIONAL  CAPACITATE ADMINISTRATIVA 2014-2020 - alin. 58.02.02</t>
  </si>
  <si>
    <t>PLATA 25% CAS 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2014-2020- alin. 58.02.02</t>
  </si>
  <si>
    <t>PLATA 25% CAS  FPSS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2014-2020 - alin. 58.02.02</t>
  </si>
  <si>
    <t xml:space="preserve"> PLATA 10% CASS 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2014-2020 - alin. 58.02.02</t>
  </si>
  <si>
    <t>PLATA IMPOZIT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2014-2020 - alin. 58.02.02</t>
  </si>
  <si>
    <t xml:space="preserve"> PLATA CONTRIBUTIE ANGAJATOR 2,25%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2014-2020 - alin. 58.02.02</t>
  </si>
  <si>
    <t xml:space="preserve"> PLATA DIFERENTE MAJORARI SALARIALE NETE AFERENTE PERIOADEI MAI 2018 - IULIE 2018  PROIECT "DEZVOLTAREA SI IMPLEMENTAREA UNUI SISTEM INTEGRAT DE MANAGEMENT STRATEGIC LA NIVELUL SISTEMULUI JUDICIAR (SIMS) - MJ lider”( COD SIPOCA 55 FINANTAT PRIN PROGRAMUL OPERATIONAL  CAPACITATE ADMINISTRATIVA 2014-2020 - alin. 58.02.02</t>
  </si>
  <si>
    <t>Plata stat salarii aferente orelor lucrate in perioada mai 2018+iunie 2018- diferențe, Proiect „Consolidarea capacității administrative a secretariatului tehnic al SNA 2016-2020 de a sprijini implementarea măsurilor anticorupție (SIPOCA 62)"- alin. 58.02.02</t>
  </si>
  <si>
    <t>plata contributii pentru salarii aferente orelor lucrate in perioada dif mai 2018+iunie 2018,Proiect „Consolidarea capacității administrative a secretariatului tehnic al SNA 2016-2020 de a sprijini implementarea măsurilor anticorupție (SIPOCA 62)"- alin. 58.02.02</t>
  </si>
  <si>
    <t>plata impozit pentru salarii aferente orelor lucrate in perioada dif mai 2018+iunie 2018,Proiect „Consolidarea capacității administrative a secretariatului tehnic al SNA 2016-2020 de a sprijini implementarea măsurilor anticorupție (SIPOCA 62)"- alin. 58.02.02</t>
  </si>
  <si>
    <t>plata contributie fonduri speciale pentru salarii aferente orelor lucrate in perioada dif mai 2018+iunie 2018,Proiect „Consolidarea capacității administrative a secretariatului tehnic al SNA 2016-2020 de a sprijini implementarea măsurilor anticorupție (SIPOCA 62)"-- alin. 58.02.02</t>
  </si>
  <si>
    <t>Plata stat salarii aferente orelor lucrate in perioada iulie 2018, Proiect „Consolidarea capacității administrative a secretariatului tehnic al SNA 2016-2020 de a sprijini implementarea măsurilor anticorupție (SIPOCA 62)"- alin. 58.02.02</t>
  </si>
  <si>
    <t>plata contributii pentru salarii aferente orelor lucrate in perioada iulie 2018, Proiect „Consolidarea capacității administrative a secretariatului tehnic al SNA 2016-2020 de a sprijini implementarea măsurilor anticorupție (SIPOCA 62)"- alin. 58.02.02</t>
  </si>
  <si>
    <t>plata impozit pentru salarii aferente orelor lucrate in perioada iulie 2018, Proiect „Consolidarea capacității administrative a secretariatului tehnic al SNA 2016-2020 de a sprijini implementarea măsurilor anticorupție (SIPOCA 62)"- alin. 58.02.02</t>
  </si>
  <si>
    <t>plata contributie fonduri speciale pentru salarii aferente orelor lucrate in perioada iulie 2018, Proiect „Consolidarea capacității administrative a secretariatului tehnic al SNA 2016-2020 de a sprijini implementarea măsurilor anticorupție (SIPOCA 62)"- alin. 58.02.02</t>
  </si>
  <si>
    <t>Plata stat salarii aferente orelor lucrate in perioada august 2018, Proiect „Consolidarea capacității administrative a secretariatului tehnic al SNA 2016-2020 de a sprijini implementarea măsurilor anticorupție (SIPOCA 62)"- alin. 58.02.02</t>
  </si>
  <si>
    <t>plata contributii ptr  pentru salarii aferente orelor lucrate in perioada august 2018, Proiect „Consolidarea capacității administrative a secretariatului tehnic al SNA 2016-2020 de a sprijini implementarea măsurilor anticorupție (SIPOCA 62)"- alin. 58.02.02</t>
  </si>
  <si>
    <t xml:space="preserve"> PLATA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58.02.02</t>
  </si>
  <si>
    <t>PLATA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2014-2020- alin. 58.02.02</t>
  </si>
  <si>
    <t>PLATA 25% CAS 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58.02.02</t>
  </si>
  <si>
    <t xml:space="preserve"> PLATA 25% CAS  FPSS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2014-2020- alin. 58.02.02</t>
  </si>
  <si>
    <t xml:space="preserve"> PLATA 10% CASS 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58.02.02</t>
  </si>
  <si>
    <t xml:space="preserve"> PLATA IMPOZIT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58.02.02</t>
  </si>
  <si>
    <t xml:space="preserve"> PLATA CONTRIBUTIE ANGAJATOR 2,25%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2014-2020- alin. 58.02.02</t>
  </si>
  <si>
    <t>cval plata 20% cofin decont transport la seminarul din Bucuresti din data  13-14.03.2018, proiect Semiar 2015 ,,Cooperarea dintre Statele Membre ale Uniunii Europene in vederea solutionarii cauzelor civile referitoare la deplasarea sau retinerea ilicita a unui copil, alin. 58.15.01</t>
  </si>
  <si>
    <t>COLABORATOR MJ</t>
  </si>
  <si>
    <t>cval plata TVA af decont transport la seminarul din Bucuresti din data  13-14.03.2018, proiect Semiar 2015 ,,Cooperarea dintre Statele Membre ale Uniunii Europene in vederea solutionarii cauzelor civile referitoare la deplasarea sau retinerea ilicita a unui copil, alin. 58.15.03</t>
  </si>
  <si>
    <t>cval plata 80% prefin CE decont transport la seminarul din Bucuresti din data  13-14.03.2018, proiect Semiar 2015 ,,Cooperarea dintre Statele Membre ale Uniunii Europene in vederea solutionarii cauzelor civile referitoare la deplasarea sau retinerea ilicita a unui copil, alin. 58.15.02</t>
  </si>
  <si>
    <t xml:space="preserve">INCASARE C/VAL CHELTUIELI SALARIALE NEELIGIBILE, PENTRU SALARIUL AFERENT LUNII NOIEMBRIE 2017 SOLICITAT LA RAMBURSARE PROIECT,, CONSOLIDAREA CAPACITATII ADMINISTRATIVE A MJ PRIN DEZVOLTAREA UNEI PLATFORME DE GESTIUNE A PROCESELOR DE LUCRU (GPL)SI A APLICATIILOR AFERENTE SIPOCA 57- FEN alineat bugetar 58.02.02 </t>
  </si>
  <si>
    <t>INCASARE C/VAL CHELTUIELI SALARIALE NEELIGIBILE, PENTRU SALARIUL AFERENT LUNII NOIEMBRIE 2017 SOLICITAT LA RAMBURSARE PROIECT,, CONSOLIDAREA CAPACITATII ADMINISTRATIVE A MJ PRIN DEZVOLTAREA UNEI PLATFORME DE GESTIUNE A PROCESELOR DE LUCRU (GPL)SI A APLICATIILOR AFERENTE SIPOCA 57- FN alineat bugetar 58.02.01</t>
  </si>
  <si>
    <t>Clasificatie bugetara</t>
  </si>
  <si>
    <t>10.01.01</t>
  </si>
  <si>
    <t>PLATA SALARII</t>
  </si>
  <si>
    <t>VIRAT RETINERI  DIN SALARII - VIRAT RETINERI  SALARIATI LA BUG ASIG SOCIALE SI BUG.DE STAT</t>
  </si>
  <si>
    <t>VIRAT RETINERI  DIN SALARII - POPRIRI, PENSII FACULTATIVE, COTIZATII</t>
  </si>
  <si>
    <t>ALIMENTARE CONT VALUTA SALARIU</t>
  </si>
  <si>
    <t>SUBTOTAL 10.01.01</t>
  </si>
  <si>
    <t>10.01.05</t>
  </si>
  <si>
    <t>PLATA SALARII, VIRAT RETINERI  SALARIATI LA BUG ASIG SOCIALE SI BUG.DE STAT</t>
  </si>
  <si>
    <t>SUBTOTAL10.01.05</t>
  </si>
  <si>
    <t>10.01.06</t>
  </si>
  <si>
    <t>SUBTOTAL 10.01.06</t>
  </si>
  <si>
    <t>10.01.13</t>
  </si>
  <si>
    <t xml:space="preserve">DIURNA DEPLASARE INTERNA </t>
  </si>
  <si>
    <t>PLATA CONTRAVALOARE  CAZARE DEPLASARE EXTERNA - DANCO PRO F.F.DKO 95906/10.08.2018</t>
  </si>
  <si>
    <t>PLATA CONTRAVALOARE  CAZARE DEPLASARE EXTERNA - DAL TRAVEL  F.F.DAL 109651 / 21.09.2018</t>
  </si>
  <si>
    <t xml:space="preserve">ALIMENTARE CONT VALUTA DEPLASARI EXTERNE </t>
  </si>
  <si>
    <t>SUBTOTAL 10.01.13</t>
  </si>
  <si>
    <t>10.01.14</t>
  </si>
  <si>
    <t xml:space="preserve"> INDEMNIZATIE DETASARE </t>
  </si>
  <si>
    <t>SUBTOTAL 10.01.14</t>
  </si>
  <si>
    <t>10.01.15</t>
  </si>
  <si>
    <t xml:space="preserve"> DECONT TRANSPORT </t>
  </si>
  <si>
    <t>SUBTOTAL 10.01.15</t>
  </si>
  <si>
    <t>10.01.16.</t>
  </si>
  <si>
    <t>DECONT CHIRII</t>
  </si>
  <si>
    <t>ALIMENTARE CONT VALUTA CHIRIE</t>
  </si>
  <si>
    <t>SUBTOTAL 10.01.16</t>
  </si>
  <si>
    <t>10.01.30.</t>
  </si>
  <si>
    <t xml:space="preserve">DECONTURI TRANSPORT </t>
  </si>
  <si>
    <t xml:space="preserve">PLATA  CONCEDII MEDICALE SUPORTATE DIN FNUASS </t>
  </si>
  <si>
    <t>ALIMENTARE CONT VALUTA INDEMNIZATIE SOTIE SI COPIL PT. MAGISTRAT DE LEGATURA</t>
  </si>
  <si>
    <t>SUBTOTAL 10.01.30</t>
  </si>
  <si>
    <t>TOTAL ART. 10.01</t>
  </si>
  <si>
    <t>10.02.02</t>
  </si>
  <si>
    <t xml:space="preserve">NORMA HRANA </t>
  </si>
  <si>
    <t>SUBTOTAL 10.02.02</t>
  </si>
  <si>
    <t>10.02.03</t>
  </si>
  <si>
    <t>SUBTOTAL 10.02.03</t>
  </si>
  <si>
    <t>10.02.06.</t>
  </si>
  <si>
    <t>PLATA CV  DECONT SERVICII TURISTICE IULIE 2018</t>
  </si>
  <si>
    <t>INCASAT DE LA UP ROMANIA RETUR VOUCHERE  19 BUC X  50 LEI/VOUCHER, FACT 8286404/17.09.2018</t>
  </si>
  <si>
    <t>SUBTOTAL 10.02.06</t>
  </si>
  <si>
    <t>10.02.30</t>
  </si>
  <si>
    <t xml:space="preserve">DECONTURI MEDICAMENTE </t>
  </si>
  <si>
    <t>SUBTOTAL 10.02.30</t>
  </si>
  <si>
    <t>TOTAL ART. 10.02</t>
  </si>
  <si>
    <t>10.03.01.</t>
  </si>
  <si>
    <t xml:space="preserve">CONTRIBUTII DE ASIGURARI SOCIALE DE STAT- CAS </t>
  </si>
  <si>
    <t>SUBTOTAL 10.03.01</t>
  </si>
  <si>
    <t>10.03.02.</t>
  </si>
  <si>
    <t xml:space="preserve">CONTRIBUTII DE ASIGURARI DE SOMAJ </t>
  </si>
  <si>
    <t>SUBTOTAL 10.03.02</t>
  </si>
  <si>
    <t>10.03.03.</t>
  </si>
  <si>
    <t xml:space="preserve">CONTRIBUTII DE ASIGURARI SOCIALE DE SANATATE </t>
  </si>
  <si>
    <t>SUBTOTAL 10.03.03</t>
  </si>
  <si>
    <t>10.03.04.</t>
  </si>
  <si>
    <t xml:space="preserve"> CONTRIBUTII DE ASIGURARI PT. ACCIDENTE DE MUNCA SI BOLI PROFESIONALE </t>
  </si>
  <si>
    <t>SUBTOTAL 10.03.04</t>
  </si>
  <si>
    <t>10.03.06.</t>
  </si>
  <si>
    <t xml:space="preserve"> CONTRIBUTII  ANGAJATOR - CONTRIBUTII LA FONDUL DE GARANTARE  A CREANTELOR SALARIALE </t>
  </si>
  <si>
    <t>SUBTOTAL 10.03.06</t>
  </si>
  <si>
    <t>10.03.07.</t>
  </si>
  <si>
    <t xml:space="preserve">CONTRIBUTII  ANGAJATOR - CONTRIBUTII LA FONDUL DE GARANTARE  A CREANTELOR SALARIALE </t>
  </si>
  <si>
    <t>SUBTOTAL 10.03.07</t>
  </si>
  <si>
    <t>TOTAL  ART. 10.03</t>
  </si>
  <si>
    <t>TOTAL TITLUL 10</t>
  </si>
  <si>
    <t xml:space="preserve"> ECHIPAMENT FUNCȚIONARI PUBLICI CU STATUT SPECIAL</t>
  </si>
  <si>
    <t>SURSA D</t>
  </si>
  <si>
    <t>Plata stat salarii aferente orelor lucrate in perioada iulie 2018, Proiect „Consolidarea capacității administrative a secretariatului tehnic al SNA 2016-2020 de a sprijini implementarea măsurilor anticorupție (SIPOCA 62)"- alin. 58.02.01</t>
  </si>
  <si>
    <t>Plata stat salarii aferente orelor lucrate in perioada iulie 2018, Proiect „Consolidarea capacității administrative a secretariatului tehnic al SNA 2016-2020 de a sprijini implementarea măsurilor anticorupție (SIPOCA 62)"-  alin. 58.02.01</t>
  </si>
  <si>
    <t>plata contributii pentru salarii aferente orelor lucrate in perioada iulie 2018, Proiect „Consolidarea capacității administrative a secretariatului tehnic al SNA 2016-2020 de a sprijini implementarea măsurilor anticorupție (SIPOCA 62)"- alin. 58.02.01</t>
  </si>
  <si>
    <t>plata contributii pentru salarii aferente orelor lucrate in perioada iulie 2018, Proiect „Consolidarea capacității administrative a secretariatului tehnic al SNA 2016-2020 de a sprijini implementarea măsurilor anticorupție (SIPOCA 62)"-  alin. 58.02.01</t>
  </si>
  <si>
    <t>plata impozit pentru salarii aferente orelor lucrate in perioada iulie 2018, Proiect „Consolidarea capacității administrative a secretariatului tehnic al SNA 2016-2020 de a sprijini implementarea măsurilor anticorupție (SIPOCA 62)"-  alin. 58.02.01</t>
  </si>
  <si>
    <t>plata contributie fonduri speciale pentru salarii aferente orelor lucrate in perioada iulie 2018, Proiect „Consolidarea capacității administrative a secretariatului tehnic al SNA 2016-2020 de a sprijini implementarea măsurilor anticorupție (SIPOCA 62)"- alin. 58.02.01</t>
  </si>
  <si>
    <t>Plata stat salarii aferente orelor lucrate in perioada august 2018, Proiect „Consolidarea capacității administrative a secretariatului tehnic al SNA 2016-2020 de a sprijini implementarea măsurilor anticorupție (SIPOCA 62)"-  alin. 58.02.01</t>
  </si>
  <si>
    <t>plata contributii ptr  pentru salarii aferente orelor lucrate in perioada august 2018, Proiect „Consolidarea capacității administrative a secretariatului tehnic al SNA 2016-2020 de a sprijini implementarea măsurilor anticorupție (SIPOCA 62)"-  alin. 58.02.01</t>
  </si>
  <si>
    <t>plata contributie fonduri speciale pentru salarii aferente orelor lucrate in perioada iulie 2018, Proiect „Consolidarea capacității administrative a secretariatului tehnic al SNA 2016-2020 de a sprijini implementarea măsurilor anticorupție (SIPOCA 62)"-  alin. 58.02.01</t>
  </si>
  <si>
    <t xml:space="preserve"> PLATA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58.02.01</t>
  </si>
  <si>
    <t>PLATA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58.02.01</t>
  </si>
  <si>
    <t>PLATA 25% CAS 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58.02.01</t>
  </si>
  <si>
    <t xml:space="preserve"> PLATA 10% CASS 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58.02.01</t>
  </si>
  <si>
    <t xml:space="preserve"> PLATA DIFERENTE MAJORARI SALARIALE NETE AFERENTE PERIOADEI MAI 2018 - IULIE 2018  PROIECT "DEZVOLTAREA SI IMPLEMENTAREA UNUI SISTEM INTEGRAT DE MANAGEMENT STRATEGIC LA NIVELUL SISTEMULUI JUDICIAR (SIMS) - MJ lider”( COD SIPOCA 55 FINANTAT PRIN PROGRAMUL OPERATIONAL  CAPACITATE ADMINISTRATIVA 2014-2020 - alin. 58.02.01</t>
  </si>
  <si>
    <t>PLATA 25% CAS 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2014-2020 - alin. 58.02.01</t>
  </si>
  <si>
    <t>PLATA 25% CAS  FPSS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2014-2020 - alin. 58.02.01</t>
  </si>
  <si>
    <t xml:space="preserve"> PLATA 10% CASS 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2014-2020 - alin. 58.02.01</t>
  </si>
  <si>
    <t>PLATA IMPOZIT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2014-2020 - alin. 58.02.01</t>
  </si>
  <si>
    <t xml:space="preserve"> PLATA CONTRIBUTIE ANGAJATOR 2,25% PENTRU DIFERENTE MAJORARI SALARIALE NETE AFERENTE PERIOADEI MAI 2018 - IULIE 2018 PROIECT "DEZVOLTAREA SI IMPLEMENTAREA UNUI SISTEM INTEGRAT DE MANAGEMENT STRATEGIC LA NIVELUL SISTEMULUI JUDICIAR (SIMS) - MJ lider”( COD SIPOCA 55 FINANTAT PRIN PROGRAMUL OPERATIONAL  CAPACITATE ADMINISTRATIVA 2014-2020 - alin. 58.02.01</t>
  </si>
  <si>
    <t>Plata stat salarii aferente orelor lucrate in perioada mai 2018+iunie 2018- diferențe, Proiect „Consolidarea capacității administrative a secretariatului tehnic al SNA 2016-2020 de a sprijini implementarea măsurilor anticorupție (SIPOCA 62)"-  alin. 58.02.01</t>
  </si>
  <si>
    <t>plata contributii pentru salarii aferente orelor lucrate in perioada dif mai 2018+iunie 2018,Proiect „Consolidarea capacității administrative a secretariatului tehnic al SNA 2016-2020 de a sprijini implementarea măsurilor anticorupție (SIPOCA 62)"-  alin. 58.02.01</t>
  </si>
  <si>
    <t>plata impozit pentru salarii aferente orelor lucrate in perioada dif mai 2018+iunie 2018,Proiect „Consolidarea capacității administrative a secretariatului tehnic al SNA 2016-2020 de a sprijini implementarea măsurilor anticorupție (SIPOCA 62)"-  alin. 58.02.01</t>
  </si>
  <si>
    <t>plata contributie fonduri speciale pentru salarii aferente orelor lucrate in perioada dif mai 2018+iunie 2018,Proiect „Consolidarea capacității administrative a secretariatului tehnic al SNA 2016-2020 de a sprijini implementarea măsurilor anticorupție (SIPOCA 62)"-  alin. 58.02.01</t>
  </si>
  <si>
    <t xml:space="preserve"> PLATA 25% CAS  FPSS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58.02.01</t>
  </si>
  <si>
    <t xml:space="preserve"> PLATA IMPOZIT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58.02.01</t>
  </si>
  <si>
    <t xml:space="preserve"> PLATA CONTRIBUTIE ANGAJATOR 2,25% PENTRU DIFERENTE MAJORARI SALARIALE NETE AFERENTE LUNII AUGUST 2018 PROIECT "DEZVOLTAREA SI IMPLEMENTAREA UNUI SISTEM INTEGRAT DE MANAGEMENT STRATEGIC LA NIVELUL SISTEMULUI JUDICIAR (SIMS) - MJ lider”( COD SIPOCA 55 FINANTAT PRIN PROGRAMUL OPERATIONAL  CAPACITATE ADMINISTRATIVA 2014-2020 - alin. 58.02.01</t>
  </si>
  <si>
    <t>MINISTERUL JUSTIŢIEI</t>
  </si>
  <si>
    <t>DIRECŢIA DE IMPLEMENTARE A PROIECTELOR FINANŢATE DIN ÎMPRUMUTURI EXTERNE</t>
  </si>
  <si>
    <t>SITUAŢIE PRIVIND CHELTUIELILE EFECTUATE DIN FONDURI PUBLICE
IN PERIOADA 01.09.2018 - 30.09.2018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</si>
  <si>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</si>
  <si>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</si>
  <si>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</si>
  <si>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</si>
  <si>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61.01</t>
  </si>
  <si>
    <t>Decont chirie luna august 2018</t>
  </si>
  <si>
    <t>200</t>
  </si>
  <si>
    <t>Contributii datorate de angajati si impozitul pe salarii - luna august 2018</t>
  </si>
  <si>
    <t>201</t>
  </si>
  <si>
    <t>Contributii datorate de angajator pentru luna august 2018</t>
  </si>
  <si>
    <t>202-211</t>
  </si>
  <si>
    <t>Salarii aferente lunii august 2018</t>
  </si>
  <si>
    <t>212</t>
  </si>
  <si>
    <t>Achizitie combustibil pentru autoturismele DIPFIE - august 2018</t>
  </si>
  <si>
    <t>213</t>
  </si>
  <si>
    <t>Decont transport luna august 2018</t>
  </si>
  <si>
    <t>215</t>
  </si>
  <si>
    <t>C-val polite RCA pentru autoturismele DIPFIE</t>
  </si>
  <si>
    <t>216</t>
  </si>
  <si>
    <t>C-val polite CASCO pentru autoturismele DIPFIE</t>
  </si>
  <si>
    <t>217</t>
  </si>
  <si>
    <t>Serv consultanta tehnica pentru DIPFIE - luna august 2018</t>
  </si>
  <si>
    <t>218</t>
  </si>
  <si>
    <t>Decont cheltuieli servicii publicare anunturi licitatii</t>
  </si>
  <si>
    <t>219</t>
  </si>
  <si>
    <t>Decont transport pers asimilat magstrati, 1 calatorie dus-intors</t>
  </si>
  <si>
    <t>Titlul 71 - Active nefinanciare</t>
  </si>
  <si>
    <t>196</t>
  </si>
  <si>
    <t>Servicii dirigentie de santier PJ Prahova si Trib Sibiu, aprilie 2018</t>
  </si>
  <si>
    <t>197</t>
  </si>
  <si>
    <t>Serv dirigentie santier Trib Prahova, martie 2018</t>
  </si>
  <si>
    <t>Cota 0,5% lucrari executie ptr Tribunalul Prahova</t>
  </si>
  <si>
    <t>CHELTUIELILE EFECTUATE DIN FONDURI PUBLICE IN PERIOADA 01.01.2018 - 31.08.2018</t>
  </si>
  <si>
    <t>LEI</t>
  </si>
  <si>
    <t>CHELTUIELILE TOTALE EFECTUATE DIN FONDURI PUBLICE IN PERIOADA 
01.01.2018 - 30.09.2018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</si>
</sst>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R_O_N_-;\-* #,##0.00\ _R_O_N_-;_-* &quot;-&quot;??\ _R_O_N_-;_-@_-"/>
  </numFmts>
  <fonts count="21"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sz val="11"/>
      <color theme="1"/>
      <name val="Trebuchet MS"/>
      <family val="2"/>
    </font>
    <font>
      <b/>
      <sz val="10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sz val="11"/>
      <color indexed="10"/>
      <name val="Trebuchet MS"/>
      <family val="2"/>
    </font>
    <font>
      <b/>
      <sz val="12"/>
      <name val="Trebuchet MS"/>
      <family val="2"/>
    </font>
    <font>
      <sz val="10"/>
      <color indexed="10"/>
      <name val="Trebuchet MS"/>
      <family val="2"/>
    </font>
    <font>
      <b/>
      <sz val="12"/>
      <color indexed="10"/>
      <name val="Trebuchet MS"/>
      <family val="2"/>
    </font>
    <font>
      <sz val="10"/>
      <name val="Trebuchet MS"/>
      <family val="2"/>
    </font>
    <font>
      <sz val="10"/>
      <color indexed="8"/>
      <name val="Trebuchet MS"/>
      <family val="2"/>
    </font>
    <font>
      <b/>
      <sz val="11"/>
      <color theme="1"/>
      <name val="Trebuchet MS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12"/>
      <name val="Trebuchet MS"/>
      <family val="2"/>
    </font>
    <font>
      <b/>
      <u/>
      <sz val="10"/>
      <color indexed="8"/>
      <name val="Trebuchet MS"/>
      <family val="2"/>
    </font>
    <font>
      <b/>
      <sz val="10"/>
      <color indexed="1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17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horizontal="left"/>
    </xf>
    <xf numFmtId="0" fontId="5" fillId="0" borderId="0" xfId="0" applyFont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Continuous" vertical="justify"/>
    </xf>
    <xf numFmtId="0" fontId="5" fillId="0" borderId="0" xfId="0" applyFont="1" applyAlignment="1">
      <alignment horizontal="center" wrapText="1"/>
    </xf>
    <xf numFmtId="0" fontId="9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 applyBorder="1"/>
    <xf numFmtId="0" fontId="11" fillId="0" borderId="0" xfId="0" applyFont="1" applyBorder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Continuous" wrapText="1"/>
    </xf>
    <xf numFmtId="0" fontId="13" fillId="0" borderId="0" xfId="0" applyFont="1" applyBorder="1" applyAlignment="1">
      <alignment horizontal="centerContinuous" wrapText="1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Border="1"/>
    <xf numFmtId="14" fontId="1" fillId="0" borderId="4" xfId="0" applyNumberFormat="1" applyFont="1" applyBorder="1" applyAlignment="1">
      <alignment horizontal="left" wrapText="1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left" wrapText="1"/>
    </xf>
    <xf numFmtId="4" fontId="7" fillId="0" borderId="7" xfId="0" applyNumberFormat="1" applyFont="1" applyBorder="1"/>
    <xf numFmtId="0" fontId="2" fillId="0" borderId="8" xfId="0" applyFont="1" applyBorder="1"/>
    <xf numFmtId="14" fontId="2" fillId="0" borderId="4" xfId="0" applyNumberFormat="1" applyFont="1" applyBorder="1"/>
    <xf numFmtId="0" fontId="2" fillId="0" borderId="4" xfId="0" applyNumberFormat="1" applyFont="1" applyBorder="1"/>
    <xf numFmtId="0" fontId="2" fillId="0" borderId="4" xfId="0" applyFont="1" applyBorder="1" applyAlignment="1">
      <alignment horizontal="left" wrapText="1"/>
    </xf>
    <xf numFmtId="4" fontId="7" fillId="0" borderId="9" xfId="0" applyNumberFormat="1" applyFont="1" applyBorder="1" applyAlignment="1">
      <alignment horizontal="right" wrapText="1"/>
    </xf>
    <xf numFmtId="0" fontId="2" fillId="0" borderId="0" xfId="0" applyFont="1" applyFill="1"/>
    <xf numFmtId="4" fontId="2" fillId="0" borderId="0" xfId="0" applyNumberFormat="1" applyFont="1" applyFill="1"/>
    <xf numFmtId="0" fontId="1" fillId="0" borderId="0" xfId="0" applyFont="1" applyAlignment="1"/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" fontId="8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6" fillId="2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2" fillId="2" borderId="1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11" xfId="0" applyNumberFormat="1" applyFont="1" applyFill="1" applyBorder="1" applyAlignment="1">
      <alignment horizontal="left" wrapText="1"/>
    </xf>
    <xf numFmtId="14" fontId="2" fillId="2" borderId="1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 wrapText="1"/>
    </xf>
    <xf numFmtId="4" fontId="2" fillId="2" borderId="1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horizontal="left" wrapText="1"/>
    </xf>
    <xf numFmtId="14" fontId="2" fillId="2" borderId="10" xfId="0" applyNumberFormat="1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4" fontId="2" fillId="2" borderId="10" xfId="0" applyNumberFormat="1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4" fontId="2" fillId="2" borderId="10" xfId="0" applyNumberFormat="1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0" fontId="5" fillId="0" borderId="0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vertical="top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/>
    <xf numFmtId="0" fontId="15" fillId="0" borderId="17" xfId="0" applyFont="1" applyBorder="1" applyAlignment="1">
      <alignment horizontal="center"/>
    </xf>
    <xf numFmtId="4" fontId="15" fillId="0" borderId="1" xfId="0" applyNumberFormat="1" applyFont="1" applyBorder="1"/>
    <xf numFmtId="4" fontId="0" fillId="0" borderId="0" xfId="0" applyNumberFormat="1"/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4" fontId="8" fillId="0" borderId="11" xfId="0" applyNumberFormat="1" applyFont="1" applyBorder="1" applyAlignment="1">
      <alignment horizontal="righ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Continuous"/>
    </xf>
    <xf numFmtId="4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4" fontId="5" fillId="0" borderId="1" xfId="0" applyNumberFormat="1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Fill="1" applyBorder="1" applyAlignment="1">
      <alignment horizontal="centerContinuous"/>
    </xf>
    <xf numFmtId="4" fontId="2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14" fontId="2" fillId="0" borderId="1" xfId="0" applyNumberFormat="1" applyFont="1" applyFill="1" applyBorder="1"/>
    <xf numFmtId="14" fontId="2" fillId="0" borderId="1" xfId="0" applyNumberFormat="1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4" fontId="5" fillId="0" borderId="1" xfId="0" applyNumberFormat="1" applyFont="1" applyFill="1" applyBorder="1"/>
    <xf numFmtId="4" fontId="5" fillId="0" borderId="1" xfId="0" applyNumberFormat="1" applyFont="1" applyFill="1" applyBorder="1"/>
    <xf numFmtId="14" fontId="2" fillId="0" borderId="1" xfId="0" applyNumberFormat="1" applyFont="1" applyBorder="1"/>
    <xf numFmtId="14" fontId="5" fillId="0" borderId="0" xfId="0" applyNumberFormat="1" applyFont="1"/>
    <xf numFmtId="14" fontId="2" fillId="0" borderId="1" xfId="0" applyNumberFormat="1" applyFont="1" applyBorder="1" applyAlignment="1">
      <alignment horizontal="center"/>
    </xf>
    <xf numFmtId="14" fontId="2" fillId="0" borderId="0" xfId="0" applyNumberFormat="1" applyFont="1"/>
    <xf numFmtId="4" fontId="5" fillId="0" borderId="0" xfId="0" applyNumberFormat="1" applyFont="1"/>
    <xf numFmtId="0" fontId="5" fillId="0" borderId="1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43" fontId="18" fillId="0" borderId="0" xfId="3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3" fontId="18" fillId="0" borderId="0" xfId="3" applyFont="1" applyBorder="1" applyAlignment="1">
      <alignment vertical="center" wrapText="1"/>
    </xf>
    <xf numFmtId="0" fontId="18" fillId="0" borderId="0" xfId="0" applyFont="1"/>
    <xf numFmtId="0" fontId="20" fillId="0" borderId="0" xfId="0" applyFont="1" applyBorder="1" applyAlignment="1">
      <alignment horizontal="left" vertical="center" wrapText="1"/>
    </xf>
    <xf numFmtId="4" fontId="6" fillId="0" borderId="0" xfId="0" quotePrefix="1" applyNumberFormat="1" applyFont="1" applyBorder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</cellXfs>
  <cellStyles count="4">
    <cellStyle name="Comma" xfId="3" builtinId="3"/>
    <cellStyle name="Normal" xfId="0" builtinId="0"/>
    <cellStyle name="Normal 3 2" xfId="1"/>
    <cellStyle name="Normal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81"/>
  <sheetViews>
    <sheetView workbookViewId="0">
      <selection activeCell="G8" sqref="G8"/>
    </sheetView>
  </sheetViews>
  <sheetFormatPr defaultRowHeight="16.5"/>
  <cols>
    <col min="1" max="1" width="13" style="1" customWidth="1"/>
    <col min="2" max="2" width="10.42578125" style="1" customWidth="1"/>
    <col min="3" max="3" width="12.7109375" style="1" customWidth="1"/>
    <col min="4" max="4" width="16" style="3" customWidth="1"/>
    <col min="5" max="5" width="63.85546875" style="1" customWidth="1"/>
    <col min="6" max="16384" width="9.140625" style="1"/>
  </cols>
  <sheetData>
    <row r="1" spans="1:5">
      <c r="A1" s="4" t="s">
        <v>0</v>
      </c>
      <c r="B1" s="4"/>
      <c r="C1" s="4"/>
      <c r="D1" s="5"/>
      <c r="E1" s="15"/>
    </row>
    <row r="2" spans="1:5">
      <c r="A2" s="7" t="s">
        <v>31</v>
      </c>
      <c r="B2" s="7"/>
      <c r="C2" s="7"/>
      <c r="D2" s="16"/>
      <c r="E2" s="17"/>
    </row>
    <row r="3" spans="1:5">
      <c r="A3" s="7" t="s">
        <v>32</v>
      </c>
      <c r="B3" s="7"/>
      <c r="C3" s="7"/>
      <c r="D3" s="16"/>
      <c r="E3" s="17"/>
    </row>
    <row r="4" spans="1:5">
      <c r="A4" s="183" t="s">
        <v>49</v>
      </c>
      <c r="B4" s="183"/>
      <c r="C4" s="183"/>
      <c r="D4" s="183"/>
      <c r="E4" s="183"/>
    </row>
    <row r="5" spans="1:5">
      <c r="A5" s="4"/>
      <c r="B5" s="4"/>
      <c r="C5" s="4"/>
      <c r="D5" s="5"/>
      <c r="E5" s="6"/>
    </row>
    <row r="6" spans="1:5">
      <c r="D6" s="55"/>
      <c r="E6" s="89"/>
    </row>
    <row r="7" spans="1:5" ht="33">
      <c r="A7" s="154" t="s">
        <v>310</v>
      </c>
      <c r="B7" s="154" t="s">
        <v>2</v>
      </c>
      <c r="C7" s="154" t="s">
        <v>3</v>
      </c>
      <c r="D7" s="158" t="s">
        <v>4</v>
      </c>
      <c r="E7" s="154" t="s">
        <v>5</v>
      </c>
    </row>
    <row r="8" spans="1:5">
      <c r="A8" s="159" t="s">
        <v>311</v>
      </c>
      <c r="B8" s="174">
        <v>2448</v>
      </c>
      <c r="C8" s="175">
        <v>43350</v>
      </c>
      <c r="D8" s="176">
        <v>2227771</v>
      </c>
      <c r="E8" s="160" t="s">
        <v>312</v>
      </c>
    </row>
    <row r="9" spans="1:5" ht="33">
      <c r="A9" s="159" t="s">
        <v>311</v>
      </c>
      <c r="B9" s="133">
        <v>2473</v>
      </c>
      <c r="C9" s="164">
        <v>43350</v>
      </c>
      <c r="D9" s="165">
        <v>861809</v>
      </c>
      <c r="E9" s="160" t="s">
        <v>313</v>
      </c>
    </row>
    <row r="10" spans="1:5" ht="33">
      <c r="A10" s="159" t="s">
        <v>311</v>
      </c>
      <c r="B10" s="133">
        <v>2473</v>
      </c>
      <c r="C10" s="164">
        <v>43350</v>
      </c>
      <c r="D10" s="165">
        <v>342714</v>
      </c>
      <c r="E10" s="160" t="s">
        <v>313</v>
      </c>
    </row>
    <row r="11" spans="1:5" ht="33">
      <c r="A11" s="159" t="s">
        <v>311</v>
      </c>
      <c r="B11" s="133">
        <v>2473</v>
      </c>
      <c r="C11" s="164">
        <v>43350</v>
      </c>
      <c r="D11" s="165">
        <v>221754</v>
      </c>
      <c r="E11" s="160" t="s">
        <v>313</v>
      </c>
    </row>
    <row r="12" spans="1:5" ht="33">
      <c r="A12" s="159" t="s">
        <v>311</v>
      </c>
      <c r="B12" s="133">
        <v>2446</v>
      </c>
      <c r="C12" s="164">
        <v>43350</v>
      </c>
      <c r="D12" s="165">
        <v>1975</v>
      </c>
      <c r="E12" s="160" t="s">
        <v>314</v>
      </c>
    </row>
    <row r="13" spans="1:5" ht="33">
      <c r="A13" s="159" t="s">
        <v>311</v>
      </c>
      <c r="B13" s="133">
        <v>2447</v>
      </c>
      <c r="C13" s="164">
        <v>43350</v>
      </c>
      <c r="D13" s="165">
        <v>123</v>
      </c>
      <c r="E13" s="160" t="s">
        <v>314</v>
      </c>
    </row>
    <row r="14" spans="1:5" ht="33">
      <c r="A14" s="159" t="s">
        <v>311</v>
      </c>
      <c r="B14" s="133">
        <v>2502</v>
      </c>
      <c r="C14" s="164">
        <v>43350</v>
      </c>
      <c r="D14" s="165">
        <v>7606</v>
      </c>
      <c r="E14" s="160" t="s">
        <v>314</v>
      </c>
    </row>
    <row r="15" spans="1:5">
      <c r="A15" s="159" t="s">
        <v>311</v>
      </c>
      <c r="B15" s="11">
        <v>2460</v>
      </c>
      <c r="C15" s="177">
        <v>43350</v>
      </c>
      <c r="D15" s="166">
        <v>18955</v>
      </c>
      <c r="E15" s="160" t="s">
        <v>315</v>
      </c>
    </row>
    <row r="16" spans="1:5">
      <c r="A16" s="159" t="s">
        <v>311</v>
      </c>
      <c r="B16" s="133">
        <v>1</v>
      </c>
      <c r="C16" s="164">
        <v>43353</v>
      </c>
      <c r="D16" s="165">
        <v>1481</v>
      </c>
      <c r="E16" s="160" t="s">
        <v>312</v>
      </c>
    </row>
    <row r="17" spans="1:5">
      <c r="A17" s="159" t="s">
        <v>311</v>
      </c>
      <c r="B17" s="133">
        <v>2</v>
      </c>
      <c r="C17" s="164">
        <v>43353</v>
      </c>
      <c r="D17" s="165">
        <v>5429</v>
      </c>
      <c r="E17" s="160" t="s">
        <v>312</v>
      </c>
    </row>
    <row r="18" spans="1:5">
      <c r="A18" s="159" t="s">
        <v>311</v>
      </c>
      <c r="B18" s="133">
        <v>3</v>
      </c>
      <c r="C18" s="164">
        <v>43353</v>
      </c>
      <c r="D18" s="165">
        <v>1873</v>
      </c>
      <c r="E18" s="160" t="s">
        <v>312</v>
      </c>
    </row>
    <row r="19" spans="1:5">
      <c r="A19" s="159" t="s">
        <v>311</v>
      </c>
      <c r="B19" s="133">
        <v>4</v>
      </c>
      <c r="C19" s="164">
        <v>43353</v>
      </c>
      <c r="D19" s="165">
        <v>1174</v>
      </c>
      <c r="E19" s="160" t="s">
        <v>312</v>
      </c>
    </row>
    <row r="20" spans="1:5">
      <c r="A20" s="159" t="s">
        <v>311</v>
      </c>
      <c r="B20" s="133">
        <v>5</v>
      </c>
      <c r="C20" s="164">
        <v>43353</v>
      </c>
      <c r="D20" s="165">
        <v>1873</v>
      </c>
      <c r="E20" s="160" t="s">
        <v>312</v>
      </c>
    </row>
    <row r="21" spans="1:5">
      <c r="A21" s="159" t="s">
        <v>311</v>
      </c>
      <c r="B21" s="133">
        <v>6</v>
      </c>
      <c r="C21" s="164">
        <v>43353</v>
      </c>
      <c r="D21" s="165">
        <v>4458</v>
      </c>
      <c r="E21" s="160" t="s">
        <v>312</v>
      </c>
    </row>
    <row r="22" spans="1:5">
      <c r="A22" s="161" t="s">
        <v>316</v>
      </c>
      <c r="B22" s="161"/>
      <c r="C22" s="161"/>
      <c r="D22" s="162">
        <f>SUM(D8:D21)</f>
        <v>3698995</v>
      </c>
      <c r="E22" s="163"/>
    </row>
    <row r="23" spans="1:5">
      <c r="A23" s="159" t="s">
        <v>317</v>
      </c>
      <c r="B23" s="133">
        <v>2455</v>
      </c>
      <c r="C23" s="164">
        <v>43350</v>
      </c>
      <c r="D23" s="165">
        <v>223045</v>
      </c>
      <c r="E23" s="160" t="s">
        <v>312</v>
      </c>
    </row>
    <row r="24" spans="1:5" ht="33">
      <c r="A24" s="159" t="s">
        <v>317</v>
      </c>
      <c r="B24" s="133">
        <v>2472</v>
      </c>
      <c r="C24" s="164">
        <v>43350</v>
      </c>
      <c r="D24" s="165">
        <v>157364</v>
      </c>
      <c r="E24" s="160" t="s">
        <v>318</v>
      </c>
    </row>
    <row r="25" spans="1:5" ht="33">
      <c r="A25" s="159" t="s">
        <v>317</v>
      </c>
      <c r="B25" s="133">
        <v>2472</v>
      </c>
      <c r="C25" s="164">
        <v>43350</v>
      </c>
      <c r="D25" s="165">
        <v>62578</v>
      </c>
      <c r="E25" s="160" t="s">
        <v>318</v>
      </c>
    </row>
    <row r="26" spans="1:5" ht="33">
      <c r="A26" s="159" t="s">
        <v>317</v>
      </c>
      <c r="B26" s="133">
        <v>2472</v>
      </c>
      <c r="C26" s="164">
        <v>43350</v>
      </c>
      <c r="D26" s="165">
        <v>40491</v>
      </c>
      <c r="E26" s="160" t="s">
        <v>318</v>
      </c>
    </row>
    <row r="27" spans="1:5">
      <c r="A27" s="159" t="s">
        <v>317</v>
      </c>
      <c r="B27" s="133">
        <v>1</v>
      </c>
      <c r="C27" s="164">
        <v>43353</v>
      </c>
      <c r="D27" s="165">
        <v>165</v>
      </c>
      <c r="E27" s="160" t="s">
        <v>312</v>
      </c>
    </row>
    <row r="28" spans="1:5">
      <c r="A28" s="159" t="s">
        <v>317</v>
      </c>
      <c r="B28" s="133">
        <v>2</v>
      </c>
      <c r="C28" s="164">
        <v>43353</v>
      </c>
      <c r="D28" s="165">
        <v>381</v>
      </c>
      <c r="E28" s="160" t="s">
        <v>312</v>
      </c>
    </row>
    <row r="29" spans="1:5">
      <c r="A29" s="159" t="s">
        <v>317</v>
      </c>
      <c r="B29" s="133">
        <v>3</v>
      </c>
      <c r="C29" s="164">
        <v>43353</v>
      </c>
      <c r="D29" s="165">
        <v>224</v>
      </c>
      <c r="E29" s="160" t="s">
        <v>312</v>
      </c>
    </row>
    <row r="30" spans="1:5">
      <c r="A30" s="159" t="s">
        <v>317</v>
      </c>
      <c r="B30" s="133">
        <v>4</v>
      </c>
      <c r="C30" s="164">
        <v>43353</v>
      </c>
      <c r="D30" s="165">
        <v>224</v>
      </c>
      <c r="E30" s="160" t="s">
        <v>312</v>
      </c>
    </row>
    <row r="31" spans="1:5">
      <c r="A31" s="159" t="s">
        <v>317</v>
      </c>
      <c r="B31" s="133">
        <v>5</v>
      </c>
      <c r="C31" s="164">
        <v>43353</v>
      </c>
      <c r="D31" s="165">
        <v>224</v>
      </c>
      <c r="E31" s="160" t="s">
        <v>312</v>
      </c>
    </row>
    <row r="32" spans="1:5">
      <c r="A32" s="159" t="s">
        <v>317</v>
      </c>
      <c r="B32" s="133">
        <v>6</v>
      </c>
      <c r="C32" s="164">
        <v>43353</v>
      </c>
      <c r="D32" s="165">
        <v>558</v>
      </c>
      <c r="E32" s="160" t="s">
        <v>312</v>
      </c>
    </row>
    <row r="33" spans="1:5">
      <c r="A33" s="161" t="s">
        <v>319</v>
      </c>
      <c r="B33" s="161"/>
      <c r="C33" s="161"/>
      <c r="D33" s="162">
        <f>SUM(D23:D32)</f>
        <v>485254</v>
      </c>
      <c r="E33" s="163"/>
    </row>
    <row r="34" spans="1:5">
      <c r="A34" s="159" t="s">
        <v>320</v>
      </c>
      <c r="B34" s="133">
        <v>2456</v>
      </c>
      <c r="C34" s="164">
        <v>43350</v>
      </c>
      <c r="D34" s="165">
        <v>265363</v>
      </c>
      <c r="E34" s="160" t="s">
        <v>312</v>
      </c>
    </row>
    <row r="35" spans="1:5" ht="33">
      <c r="A35" s="159" t="s">
        <v>320</v>
      </c>
      <c r="B35" s="133">
        <v>2471</v>
      </c>
      <c r="C35" s="164">
        <v>43350</v>
      </c>
      <c r="D35" s="165">
        <v>190384</v>
      </c>
      <c r="E35" s="160" t="s">
        <v>318</v>
      </c>
    </row>
    <row r="36" spans="1:5" ht="33">
      <c r="A36" s="159" t="s">
        <v>320</v>
      </c>
      <c r="B36" s="133">
        <v>2471</v>
      </c>
      <c r="C36" s="164">
        <v>43350</v>
      </c>
      <c r="D36" s="165">
        <v>75710</v>
      </c>
      <c r="E36" s="160" t="s">
        <v>318</v>
      </c>
    </row>
    <row r="37" spans="1:5" ht="33">
      <c r="A37" s="159" t="s">
        <v>320</v>
      </c>
      <c r="B37" s="133">
        <v>2471</v>
      </c>
      <c r="C37" s="164">
        <v>43350</v>
      </c>
      <c r="D37" s="165">
        <v>48988</v>
      </c>
      <c r="E37" s="160" t="s">
        <v>318</v>
      </c>
    </row>
    <row r="38" spans="1:5">
      <c r="A38" s="159" t="s">
        <v>320</v>
      </c>
      <c r="B38" s="133">
        <v>1</v>
      </c>
      <c r="C38" s="164">
        <v>43353</v>
      </c>
      <c r="D38" s="165">
        <v>110</v>
      </c>
      <c r="E38" s="160" t="s">
        <v>312</v>
      </c>
    </row>
    <row r="39" spans="1:5">
      <c r="A39" s="159" t="s">
        <v>320</v>
      </c>
      <c r="B39" s="133">
        <v>2</v>
      </c>
      <c r="C39" s="164">
        <v>43353</v>
      </c>
      <c r="D39" s="165">
        <v>254</v>
      </c>
      <c r="E39" s="160" t="s">
        <v>312</v>
      </c>
    </row>
    <row r="40" spans="1:5">
      <c r="A40" s="161" t="s">
        <v>321</v>
      </c>
      <c r="B40" s="161"/>
      <c r="C40" s="161"/>
      <c r="D40" s="162">
        <f>SUM(D34:D39)</f>
        <v>580809</v>
      </c>
      <c r="E40" s="163"/>
    </row>
    <row r="41" spans="1:5">
      <c r="A41" s="159" t="s">
        <v>322</v>
      </c>
      <c r="B41" s="133">
        <v>1179</v>
      </c>
      <c r="C41" s="164">
        <v>43346</v>
      </c>
      <c r="D41" s="165">
        <v>895.56</v>
      </c>
      <c r="E41" s="163" t="s">
        <v>323</v>
      </c>
    </row>
    <row r="42" spans="1:5">
      <c r="A42" s="159" t="s">
        <v>322</v>
      </c>
      <c r="B42" s="133">
        <v>1181</v>
      </c>
      <c r="C42" s="164">
        <v>43346</v>
      </c>
      <c r="D42" s="165">
        <v>934.44</v>
      </c>
      <c r="E42" s="163" t="s">
        <v>323</v>
      </c>
    </row>
    <row r="43" spans="1:5">
      <c r="A43" s="159" t="s">
        <v>322</v>
      </c>
      <c r="B43" s="133">
        <v>1184</v>
      </c>
      <c r="C43" s="164">
        <v>43346</v>
      </c>
      <c r="D43" s="165">
        <v>34</v>
      </c>
      <c r="E43" s="163" t="s">
        <v>323</v>
      </c>
    </row>
    <row r="44" spans="1:5">
      <c r="A44" s="159" t="s">
        <v>322</v>
      </c>
      <c r="B44" s="11">
        <v>2437</v>
      </c>
      <c r="C44" s="177">
        <v>43347</v>
      </c>
      <c r="D44" s="166">
        <v>10000</v>
      </c>
      <c r="E44" s="163" t="s">
        <v>326</v>
      </c>
    </row>
    <row r="45" spans="1:5">
      <c r="A45" s="159" t="s">
        <v>322</v>
      </c>
      <c r="B45" s="133">
        <v>1195</v>
      </c>
      <c r="C45" s="164">
        <v>43349</v>
      </c>
      <c r="D45" s="165">
        <v>51</v>
      </c>
      <c r="E45" s="163" t="s">
        <v>323</v>
      </c>
    </row>
    <row r="46" spans="1:5">
      <c r="A46" s="159" t="s">
        <v>322</v>
      </c>
      <c r="B46" s="133">
        <v>2526</v>
      </c>
      <c r="C46" s="164">
        <v>43349</v>
      </c>
      <c r="D46" s="165">
        <v>170</v>
      </c>
      <c r="E46" s="163" t="s">
        <v>323</v>
      </c>
    </row>
    <row r="47" spans="1:5">
      <c r="A47" s="159" t="s">
        <v>322</v>
      </c>
      <c r="B47" s="133">
        <v>2529</v>
      </c>
      <c r="C47" s="164">
        <v>43349</v>
      </c>
      <c r="D47" s="165">
        <f>170-17</f>
        <v>153</v>
      </c>
      <c r="E47" s="163" t="s">
        <v>323</v>
      </c>
    </row>
    <row r="48" spans="1:5">
      <c r="A48" s="159" t="s">
        <v>322</v>
      </c>
      <c r="B48" s="133">
        <v>2530</v>
      </c>
      <c r="C48" s="164">
        <v>43349</v>
      </c>
      <c r="D48" s="165">
        <v>170</v>
      </c>
      <c r="E48" s="163" t="s">
        <v>323</v>
      </c>
    </row>
    <row r="49" spans="1:5">
      <c r="A49" s="159" t="s">
        <v>322</v>
      </c>
      <c r="B49" s="133">
        <v>2533</v>
      </c>
      <c r="C49" s="164">
        <v>43349</v>
      </c>
      <c r="D49" s="165">
        <v>170</v>
      </c>
      <c r="E49" s="163" t="s">
        <v>323</v>
      </c>
    </row>
    <row r="50" spans="1:5">
      <c r="A50" s="159" t="s">
        <v>322</v>
      </c>
      <c r="B50" s="11">
        <v>2540</v>
      </c>
      <c r="C50" s="177">
        <v>43353</v>
      </c>
      <c r="D50" s="166">
        <v>20000</v>
      </c>
      <c r="E50" s="163" t="s">
        <v>326</v>
      </c>
    </row>
    <row r="51" spans="1:5">
      <c r="A51" s="159" t="s">
        <v>322</v>
      </c>
      <c r="B51" s="11">
        <v>2548</v>
      </c>
      <c r="C51" s="177">
        <v>43354</v>
      </c>
      <c r="D51" s="166">
        <v>20000</v>
      </c>
      <c r="E51" s="163" t="s">
        <v>326</v>
      </c>
    </row>
    <row r="52" spans="1:5">
      <c r="A52" s="159" t="s">
        <v>322</v>
      </c>
      <c r="B52" s="133">
        <v>2553</v>
      </c>
      <c r="C52" s="164">
        <v>43356</v>
      </c>
      <c r="D52" s="165">
        <v>170</v>
      </c>
      <c r="E52" s="163" t="s">
        <v>323</v>
      </c>
    </row>
    <row r="53" spans="1:5">
      <c r="A53" s="159" t="s">
        <v>322</v>
      </c>
      <c r="B53" s="133">
        <v>2555</v>
      </c>
      <c r="C53" s="164">
        <v>43356</v>
      </c>
      <c r="D53" s="165">
        <v>170</v>
      </c>
      <c r="E53" s="163" t="s">
        <v>323</v>
      </c>
    </row>
    <row r="54" spans="1:5">
      <c r="A54" s="159" t="s">
        <v>322</v>
      </c>
      <c r="B54" s="11">
        <v>2557</v>
      </c>
      <c r="C54" s="177">
        <v>43356</v>
      </c>
      <c r="D54" s="166">
        <v>2357.6</v>
      </c>
      <c r="E54" s="163" t="s">
        <v>323</v>
      </c>
    </row>
    <row r="55" spans="1:5">
      <c r="A55" s="159" t="s">
        <v>322</v>
      </c>
      <c r="B55" s="11">
        <v>2580</v>
      </c>
      <c r="C55" s="177">
        <v>43356</v>
      </c>
      <c r="D55" s="166">
        <v>2238.9</v>
      </c>
      <c r="E55" s="163" t="s">
        <v>323</v>
      </c>
    </row>
    <row r="56" spans="1:5">
      <c r="A56" s="159" t="s">
        <v>322</v>
      </c>
      <c r="B56" s="11">
        <v>2582</v>
      </c>
      <c r="C56" s="177">
        <v>43356</v>
      </c>
      <c r="D56" s="166">
        <v>2715.72</v>
      </c>
      <c r="E56" s="163" t="s">
        <v>323</v>
      </c>
    </row>
    <row r="57" spans="1:5">
      <c r="A57" s="159" t="s">
        <v>322</v>
      </c>
      <c r="B57" s="11">
        <v>2583</v>
      </c>
      <c r="C57" s="177">
        <v>43356</v>
      </c>
      <c r="D57" s="166">
        <v>2829.12</v>
      </c>
      <c r="E57" s="163" t="s">
        <v>323</v>
      </c>
    </row>
    <row r="58" spans="1:5">
      <c r="A58" s="159" t="s">
        <v>322</v>
      </c>
      <c r="B58" s="11">
        <v>2584</v>
      </c>
      <c r="C58" s="177">
        <v>43356</v>
      </c>
      <c r="D58" s="166">
        <v>2715.72</v>
      </c>
      <c r="E58" s="163" t="s">
        <v>323</v>
      </c>
    </row>
    <row r="59" spans="1:5">
      <c r="A59" s="159" t="s">
        <v>322</v>
      </c>
      <c r="B59" s="11">
        <v>2585</v>
      </c>
      <c r="C59" s="177">
        <v>43356</v>
      </c>
      <c r="D59" s="166">
        <v>2628.12</v>
      </c>
      <c r="E59" s="163" t="s">
        <v>323</v>
      </c>
    </row>
    <row r="60" spans="1:5">
      <c r="A60" s="159" t="s">
        <v>322</v>
      </c>
      <c r="B60" s="133">
        <v>1239</v>
      </c>
      <c r="C60" s="164">
        <v>43357</v>
      </c>
      <c r="D60" s="165">
        <v>102</v>
      </c>
      <c r="E60" s="163" t="s">
        <v>323</v>
      </c>
    </row>
    <row r="61" spans="1:5">
      <c r="A61" s="159" t="s">
        <v>322</v>
      </c>
      <c r="B61" s="133">
        <v>1239</v>
      </c>
      <c r="C61" s="164">
        <v>43357</v>
      </c>
      <c r="D61" s="165">
        <v>85</v>
      </c>
      <c r="E61" s="163" t="s">
        <v>323</v>
      </c>
    </row>
    <row r="62" spans="1:5">
      <c r="A62" s="159" t="s">
        <v>322</v>
      </c>
      <c r="B62" s="133">
        <v>1241</v>
      </c>
      <c r="C62" s="164">
        <v>43357</v>
      </c>
      <c r="D62" s="165">
        <v>102</v>
      </c>
      <c r="E62" s="163" t="s">
        <v>323</v>
      </c>
    </row>
    <row r="63" spans="1:5">
      <c r="A63" s="159" t="s">
        <v>322</v>
      </c>
      <c r="B63" s="133">
        <v>1245</v>
      </c>
      <c r="C63" s="164">
        <v>43357</v>
      </c>
      <c r="D63" s="165">
        <v>34</v>
      </c>
      <c r="E63" s="163" t="s">
        <v>323</v>
      </c>
    </row>
    <row r="64" spans="1:5">
      <c r="A64" s="159" t="s">
        <v>322</v>
      </c>
      <c r="B64" s="11">
        <v>2631</v>
      </c>
      <c r="C64" s="177">
        <v>43362</v>
      </c>
      <c r="D64" s="166">
        <v>10000</v>
      </c>
      <c r="E64" s="163" t="s">
        <v>326</v>
      </c>
    </row>
    <row r="65" spans="1:5">
      <c r="A65" s="159" t="s">
        <v>322</v>
      </c>
      <c r="B65" s="11">
        <v>2658</v>
      </c>
      <c r="C65" s="177">
        <v>43363</v>
      </c>
      <c r="D65" s="166">
        <v>10000</v>
      </c>
      <c r="E65" s="163" t="s">
        <v>326</v>
      </c>
    </row>
    <row r="66" spans="1:5" ht="33">
      <c r="A66" s="159" t="s">
        <v>322</v>
      </c>
      <c r="B66" s="11">
        <v>2646</v>
      </c>
      <c r="C66" s="177">
        <v>43363</v>
      </c>
      <c r="D66" s="166">
        <v>8124.72</v>
      </c>
      <c r="E66" s="163" t="s">
        <v>324</v>
      </c>
    </row>
    <row r="67" spans="1:5">
      <c r="A67" s="159" t="s">
        <v>322</v>
      </c>
      <c r="B67" s="133">
        <v>1308</v>
      </c>
      <c r="C67" s="164">
        <v>43364</v>
      </c>
      <c r="D67" s="165">
        <v>34</v>
      </c>
      <c r="E67" s="163" t="s">
        <v>323</v>
      </c>
    </row>
    <row r="68" spans="1:5">
      <c r="A68" s="159" t="s">
        <v>322</v>
      </c>
      <c r="B68" s="133">
        <v>1340</v>
      </c>
      <c r="C68" s="164">
        <v>43369</v>
      </c>
      <c r="D68" s="165">
        <v>34</v>
      </c>
      <c r="E68" s="163" t="s">
        <v>323</v>
      </c>
    </row>
    <row r="69" spans="1:5">
      <c r="A69" s="159" t="s">
        <v>322</v>
      </c>
      <c r="B69" s="133">
        <v>1341</v>
      </c>
      <c r="C69" s="164">
        <v>43369</v>
      </c>
      <c r="D69" s="165">
        <v>34</v>
      </c>
      <c r="E69" s="163" t="s">
        <v>323</v>
      </c>
    </row>
    <row r="70" spans="1:5">
      <c r="A70" s="159" t="s">
        <v>322</v>
      </c>
      <c r="B70" s="133">
        <v>1342</v>
      </c>
      <c r="C70" s="164">
        <v>43369</v>
      </c>
      <c r="D70" s="165">
        <v>34</v>
      </c>
      <c r="E70" s="163" t="s">
        <v>323</v>
      </c>
    </row>
    <row r="71" spans="1:5">
      <c r="A71" s="159" t="s">
        <v>322</v>
      </c>
      <c r="B71" s="133">
        <v>1343</v>
      </c>
      <c r="C71" s="164">
        <v>43369</v>
      </c>
      <c r="D71" s="165">
        <v>34</v>
      </c>
      <c r="E71" s="163" t="s">
        <v>323</v>
      </c>
    </row>
    <row r="72" spans="1:5">
      <c r="A72" s="159" t="s">
        <v>322</v>
      </c>
      <c r="B72" s="133">
        <v>1345</v>
      </c>
      <c r="C72" s="164">
        <v>43369</v>
      </c>
      <c r="D72" s="165">
        <v>17</v>
      </c>
      <c r="E72" s="163" t="s">
        <v>323</v>
      </c>
    </row>
    <row r="73" spans="1:5">
      <c r="A73" s="159" t="s">
        <v>322</v>
      </c>
      <c r="B73" s="133">
        <v>1346</v>
      </c>
      <c r="C73" s="164">
        <v>43369</v>
      </c>
      <c r="D73" s="165">
        <v>17</v>
      </c>
      <c r="E73" s="163" t="s">
        <v>323</v>
      </c>
    </row>
    <row r="74" spans="1:5">
      <c r="A74" s="159" t="s">
        <v>322</v>
      </c>
      <c r="B74" s="133">
        <v>1348</v>
      </c>
      <c r="C74" s="164">
        <v>43369</v>
      </c>
      <c r="D74" s="165">
        <v>34</v>
      </c>
      <c r="E74" s="163" t="s">
        <v>323</v>
      </c>
    </row>
    <row r="75" spans="1:5">
      <c r="A75" s="159" t="s">
        <v>322</v>
      </c>
      <c r="B75" s="11">
        <v>2805</v>
      </c>
      <c r="C75" s="177">
        <v>43370</v>
      </c>
      <c r="D75" s="166">
        <v>10000</v>
      </c>
      <c r="E75" s="163" t="s">
        <v>326</v>
      </c>
    </row>
    <row r="76" spans="1:5" ht="38.25" customHeight="1">
      <c r="A76" s="159" t="s">
        <v>322</v>
      </c>
      <c r="B76" s="11">
        <v>2843</v>
      </c>
      <c r="C76" s="177">
        <v>43371</v>
      </c>
      <c r="D76" s="166">
        <v>2744.62</v>
      </c>
      <c r="E76" s="163" t="s">
        <v>325</v>
      </c>
    </row>
    <row r="77" spans="1:5">
      <c r="A77" s="161" t="s">
        <v>327</v>
      </c>
      <c r="B77" s="161"/>
      <c r="C77" s="161"/>
      <c r="D77" s="162">
        <f>SUM(D41:D76)</f>
        <v>109833.51999999999</v>
      </c>
      <c r="E77" s="163"/>
    </row>
    <row r="78" spans="1:5">
      <c r="A78" s="159" t="s">
        <v>328</v>
      </c>
      <c r="B78" s="133">
        <v>2522</v>
      </c>
      <c r="C78" s="164">
        <v>43348</v>
      </c>
      <c r="D78" s="165">
        <v>12702.56</v>
      </c>
      <c r="E78" s="163" t="s">
        <v>329</v>
      </c>
    </row>
    <row r="79" spans="1:5">
      <c r="A79" s="159" t="s">
        <v>328</v>
      </c>
      <c r="B79" s="133">
        <v>2523</v>
      </c>
      <c r="C79" s="164">
        <v>43348</v>
      </c>
      <c r="D79" s="165">
        <v>16064.2</v>
      </c>
      <c r="E79" s="163" t="s">
        <v>329</v>
      </c>
    </row>
    <row r="80" spans="1:5">
      <c r="A80" s="159" t="s">
        <v>328</v>
      </c>
      <c r="B80" s="133">
        <v>2660</v>
      </c>
      <c r="C80" s="164">
        <v>43364</v>
      </c>
      <c r="D80" s="165">
        <v>527</v>
      </c>
      <c r="E80" s="163" t="s">
        <v>329</v>
      </c>
    </row>
    <row r="81" spans="1:5">
      <c r="A81" s="161" t="s">
        <v>330</v>
      </c>
      <c r="B81" s="161"/>
      <c r="C81" s="161"/>
      <c r="D81" s="162">
        <f>SUM(D78:D80)</f>
        <v>29293.760000000002</v>
      </c>
      <c r="E81" s="163"/>
    </row>
    <row r="82" spans="1:5">
      <c r="A82" s="159" t="s">
        <v>331</v>
      </c>
      <c r="B82" s="133">
        <v>2634</v>
      </c>
      <c r="C82" s="164">
        <v>43362</v>
      </c>
      <c r="D82" s="165">
        <v>468.94</v>
      </c>
      <c r="E82" s="163" t="s">
        <v>332</v>
      </c>
    </row>
    <row r="83" spans="1:5">
      <c r="A83" s="159" t="s">
        <v>331</v>
      </c>
      <c r="B83" s="133">
        <v>2635</v>
      </c>
      <c r="C83" s="164">
        <v>43362</v>
      </c>
      <c r="D83" s="165">
        <v>509.77</v>
      </c>
      <c r="E83" s="163" t="s">
        <v>332</v>
      </c>
    </row>
    <row r="84" spans="1:5">
      <c r="A84" s="161" t="s">
        <v>333</v>
      </c>
      <c r="B84" s="161"/>
      <c r="C84" s="161"/>
      <c r="D84" s="162">
        <f>SUM(D82:D83)</f>
        <v>978.71</v>
      </c>
      <c r="E84" s="169"/>
    </row>
    <row r="85" spans="1:5">
      <c r="A85" s="170" t="s">
        <v>334</v>
      </c>
      <c r="B85" s="133">
        <v>2520</v>
      </c>
      <c r="C85" s="164">
        <v>43348</v>
      </c>
      <c r="D85" s="165">
        <v>2358.02</v>
      </c>
      <c r="E85" s="160" t="s">
        <v>335</v>
      </c>
    </row>
    <row r="86" spans="1:5">
      <c r="A86" s="170" t="s">
        <v>334</v>
      </c>
      <c r="B86" s="133">
        <v>2602</v>
      </c>
      <c r="C86" s="164">
        <v>43361</v>
      </c>
      <c r="D86" s="165">
        <v>61489.73</v>
      </c>
      <c r="E86" s="160" t="s">
        <v>335</v>
      </c>
    </row>
    <row r="87" spans="1:5">
      <c r="A87" s="170" t="s">
        <v>334</v>
      </c>
      <c r="B87" s="133">
        <v>2603</v>
      </c>
      <c r="C87" s="164">
        <v>43361</v>
      </c>
      <c r="D87" s="165">
        <v>2601.35</v>
      </c>
      <c r="E87" s="160" t="s">
        <v>335</v>
      </c>
    </row>
    <row r="88" spans="1:5">
      <c r="A88" s="170" t="s">
        <v>334</v>
      </c>
      <c r="B88" s="133">
        <v>2604</v>
      </c>
      <c r="C88" s="164">
        <v>43361</v>
      </c>
      <c r="D88" s="165">
        <v>9424.5</v>
      </c>
      <c r="E88" s="160" t="s">
        <v>335</v>
      </c>
    </row>
    <row r="89" spans="1:5">
      <c r="A89" s="170" t="s">
        <v>334</v>
      </c>
      <c r="B89" s="133">
        <v>2605</v>
      </c>
      <c r="C89" s="164">
        <v>43361</v>
      </c>
      <c r="D89" s="165">
        <v>2623.21</v>
      </c>
      <c r="E89" s="160" t="s">
        <v>335</v>
      </c>
    </row>
    <row r="90" spans="1:5">
      <c r="A90" s="170" t="s">
        <v>334</v>
      </c>
      <c r="B90" s="133">
        <v>2606</v>
      </c>
      <c r="C90" s="164">
        <v>43361</v>
      </c>
      <c r="D90" s="165">
        <v>2305.86</v>
      </c>
      <c r="E90" s="160" t="s">
        <v>335</v>
      </c>
    </row>
    <row r="91" spans="1:5">
      <c r="A91" s="170" t="s">
        <v>334</v>
      </c>
      <c r="B91" s="133">
        <v>2607</v>
      </c>
      <c r="C91" s="164">
        <v>43361</v>
      </c>
      <c r="D91" s="165">
        <v>2589.66</v>
      </c>
      <c r="E91" s="160" t="s">
        <v>335</v>
      </c>
    </row>
    <row r="92" spans="1:5">
      <c r="A92" s="170" t="s">
        <v>334</v>
      </c>
      <c r="B92" s="133">
        <v>2608</v>
      </c>
      <c r="C92" s="164">
        <v>43361</v>
      </c>
      <c r="D92" s="165">
        <v>2048.0500000000002</v>
      </c>
      <c r="E92" s="160" t="s">
        <v>335</v>
      </c>
    </row>
    <row r="93" spans="1:5">
      <c r="A93" s="170" t="s">
        <v>334</v>
      </c>
      <c r="B93" s="133">
        <v>2609</v>
      </c>
      <c r="C93" s="164">
        <v>43361</v>
      </c>
      <c r="D93" s="165">
        <v>2488.4</v>
      </c>
      <c r="E93" s="160" t="s">
        <v>335</v>
      </c>
    </row>
    <row r="94" spans="1:5">
      <c r="A94" s="170" t="s">
        <v>334</v>
      </c>
      <c r="B94" s="133">
        <v>2610</v>
      </c>
      <c r="C94" s="164">
        <v>43361</v>
      </c>
      <c r="D94" s="165">
        <v>2639.24</v>
      </c>
      <c r="E94" s="160" t="s">
        <v>335</v>
      </c>
    </row>
    <row r="95" spans="1:5">
      <c r="A95" s="170" t="s">
        <v>334</v>
      </c>
      <c r="B95" s="133">
        <v>2611</v>
      </c>
      <c r="C95" s="164">
        <v>43361</v>
      </c>
      <c r="D95" s="165">
        <v>2008.27</v>
      </c>
      <c r="E95" s="160" t="s">
        <v>335</v>
      </c>
    </row>
    <row r="96" spans="1:5">
      <c r="A96" s="170" t="s">
        <v>334</v>
      </c>
      <c r="B96" s="133">
        <v>2612</v>
      </c>
      <c r="C96" s="164">
        <v>43361</v>
      </c>
      <c r="D96" s="165">
        <v>2502.31</v>
      </c>
      <c r="E96" s="160" t="s">
        <v>335</v>
      </c>
    </row>
    <row r="97" spans="1:5">
      <c r="A97" s="170" t="s">
        <v>334</v>
      </c>
      <c r="B97" s="133">
        <v>2613</v>
      </c>
      <c r="C97" s="164">
        <v>43361</v>
      </c>
      <c r="D97" s="165">
        <v>2455.38</v>
      </c>
      <c r="E97" s="160" t="s">
        <v>335</v>
      </c>
    </row>
    <row r="98" spans="1:5">
      <c r="A98" s="170" t="s">
        <v>334</v>
      </c>
      <c r="B98" s="133">
        <v>2615</v>
      </c>
      <c r="C98" s="164">
        <v>43361</v>
      </c>
      <c r="D98" s="165">
        <v>1500</v>
      </c>
      <c r="E98" s="160" t="s">
        <v>335</v>
      </c>
    </row>
    <row r="99" spans="1:5">
      <c r="A99" s="170" t="s">
        <v>334</v>
      </c>
      <c r="B99" s="133">
        <v>2616</v>
      </c>
      <c r="C99" s="164">
        <v>43361</v>
      </c>
      <c r="D99" s="165">
        <v>1901.56</v>
      </c>
      <c r="E99" s="160" t="s">
        <v>335</v>
      </c>
    </row>
    <row r="100" spans="1:5">
      <c r="A100" s="170" t="s">
        <v>334</v>
      </c>
      <c r="B100" s="133">
        <v>2617</v>
      </c>
      <c r="C100" s="164">
        <v>43361</v>
      </c>
      <c r="D100" s="165">
        <v>1868.87</v>
      </c>
      <c r="E100" s="160" t="s">
        <v>335</v>
      </c>
    </row>
    <row r="101" spans="1:5">
      <c r="A101" s="170" t="s">
        <v>334</v>
      </c>
      <c r="B101" s="133">
        <v>2618</v>
      </c>
      <c r="C101" s="164">
        <v>43361</v>
      </c>
      <c r="D101" s="165">
        <v>1995.25</v>
      </c>
      <c r="E101" s="160" t="s">
        <v>335</v>
      </c>
    </row>
    <row r="102" spans="1:5">
      <c r="A102" s="170" t="s">
        <v>334</v>
      </c>
      <c r="B102" s="133">
        <v>2619</v>
      </c>
      <c r="C102" s="164">
        <v>43361</v>
      </c>
      <c r="D102" s="165">
        <v>2249.8200000000002</v>
      </c>
      <c r="E102" s="160" t="s">
        <v>335</v>
      </c>
    </row>
    <row r="103" spans="1:5">
      <c r="A103" s="170" t="s">
        <v>334</v>
      </c>
      <c r="B103" s="133">
        <v>2620</v>
      </c>
      <c r="C103" s="164">
        <v>43361</v>
      </c>
      <c r="D103" s="165">
        <v>1892.3</v>
      </c>
      <c r="E103" s="160" t="s">
        <v>335</v>
      </c>
    </row>
    <row r="104" spans="1:5">
      <c r="A104" s="170" t="s">
        <v>334</v>
      </c>
      <c r="B104" s="133">
        <v>2621</v>
      </c>
      <c r="C104" s="164">
        <v>43361</v>
      </c>
      <c r="D104" s="165">
        <v>763.06</v>
      </c>
      <c r="E104" s="160" t="s">
        <v>335</v>
      </c>
    </row>
    <row r="105" spans="1:5">
      <c r="A105" s="170" t="s">
        <v>334</v>
      </c>
      <c r="B105" s="133">
        <v>2622</v>
      </c>
      <c r="C105" s="164">
        <v>43361</v>
      </c>
      <c r="D105" s="165">
        <v>1387.95</v>
      </c>
      <c r="E105" s="160" t="s">
        <v>335</v>
      </c>
    </row>
    <row r="106" spans="1:5">
      <c r="A106" s="170" t="s">
        <v>334</v>
      </c>
      <c r="B106" s="133">
        <v>2623</v>
      </c>
      <c r="C106" s="164">
        <v>43361</v>
      </c>
      <c r="D106" s="165">
        <v>990.03</v>
      </c>
      <c r="E106" s="160" t="s">
        <v>335</v>
      </c>
    </row>
    <row r="107" spans="1:5">
      <c r="A107" s="170" t="s">
        <v>334</v>
      </c>
      <c r="B107" s="133">
        <v>2624</v>
      </c>
      <c r="C107" s="164">
        <v>43361</v>
      </c>
      <c r="D107" s="165">
        <v>1605.78</v>
      </c>
      <c r="E107" s="160" t="s">
        <v>335</v>
      </c>
    </row>
    <row r="108" spans="1:5">
      <c r="A108" s="170" t="s">
        <v>334</v>
      </c>
      <c r="B108" s="133">
        <v>2625</v>
      </c>
      <c r="C108" s="164">
        <v>43361</v>
      </c>
      <c r="D108" s="165">
        <v>2022.53</v>
      </c>
      <c r="E108" s="160" t="s">
        <v>335</v>
      </c>
    </row>
    <row r="109" spans="1:5">
      <c r="A109" s="170" t="s">
        <v>334</v>
      </c>
      <c r="B109" s="133">
        <v>2626</v>
      </c>
      <c r="C109" s="164">
        <v>43361</v>
      </c>
      <c r="D109" s="165">
        <v>283.92</v>
      </c>
      <c r="E109" s="160" t="s">
        <v>335</v>
      </c>
    </row>
    <row r="110" spans="1:5">
      <c r="A110" s="170" t="s">
        <v>334</v>
      </c>
      <c r="B110" s="133">
        <v>2627</v>
      </c>
      <c r="C110" s="164">
        <v>43361</v>
      </c>
      <c r="D110" s="165">
        <v>1838.76</v>
      </c>
      <c r="E110" s="160" t="s">
        <v>335</v>
      </c>
    </row>
    <row r="111" spans="1:5">
      <c r="A111" s="170" t="s">
        <v>334</v>
      </c>
      <c r="B111" s="133">
        <v>2628</v>
      </c>
      <c r="C111" s="164">
        <v>43361</v>
      </c>
      <c r="D111" s="165">
        <v>1907.88</v>
      </c>
      <c r="E111" s="160" t="s">
        <v>335</v>
      </c>
    </row>
    <row r="112" spans="1:5">
      <c r="A112" s="170" t="s">
        <v>334</v>
      </c>
      <c r="B112" s="133">
        <v>2614</v>
      </c>
      <c r="C112" s="164">
        <v>43362</v>
      </c>
      <c r="D112" s="165">
        <v>1467</v>
      </c>
      <c r="E112" s="160" t="s">
        <v>335</v>
      </c>
    </row>
    <row r="113" spans="1:5">
      <c r="A113" s="170" t="s">
        <v>334</v>
      </c>
      <c r="B113" s="133">
        <v>2801</v>
      </c>
      <c r="C113" s="164">
        <v>43370</v>
      </c>
      <c r="D113" s="165">
        <v>11932.38</v>
      </c>
      <c r="E113" s="160" t="s">
        <v>336</v>
      </c>
    </row>
    <row r="114" spans="1:5">
      <c r="A114" s="170" t="s">
        <v>334</v>
      </c>
      <c r="B114" s="133">
        <v>2802</v>
      </c>
      <c r="C114" s="164">
        <v>43370</v>
      </c>
      <c r="D114" s="165">
        <v>300</v>
      </c>
      <c r="E114" s="160" t="s">
        <v>336</v>
      </c>
    </row>
    <row r="115" spans="1:5">
      <c r="A115" s="161" t="s">
        <v>337</v>
      </c>
      <c r="B115" s="161"/>
      <c r="C115" s="161"/>
      <c r="D115" s="162">
        <f>SUM(D85:D114)</f>
        <v>133441.07</v>
      </c>
      <c r="E115" s="163"/>
    </row>
    <row r="116" spans="1:5" ht="35.25" customHeight="1">
      <c r="A116" s="170" t="s">
        <v>338</v>
      </c>
      <c r="B116" s="133">
        <v>2507</v>
      </c>
      <c r="C116" s="164">
        <v>43350</v>
      </c>
      <c r="D116" s="165">
        <v>25923</v>
      </c>
      <c r="E116" s="160" t="s">
        <v>318</v>
      </c>
    </row>
    <row r="117" spans="1:5">
      <c r="A117" s="170" t="s">
        <v>338</v>
      </c>
      <c r="B117" s="1">
        <v>2457</v>
      </c>
      <c r="C117" s="180">
        <v>43350</v>
      </c>
      <c r="D117" s="3">
        <v>20803</v>
      </c>
      <c r="E117" s="160" t="s">
        <v>340</v>
      </c>
    </row>
    <row r="118" spans="1:5" ht="30.75" customHeight="1">
      <c r="A118" s="170" t="s">
        <v>338</v>
      </c>
      <c r="B118" s="11">
        <v>2445</v>
      </c>
      <c r="C118" s="177">
        <v>43350</v>
      </c>
      <c r="D118" s="166">
        <v>1425</v>
      </c>
      <c r="E118" s="160" t="s">
        <v>341</v>
      </c>
    </row>
    <row r="119" spans="1:5" ht="33">
      <c r="A119" s="170" t="s">
        <v>338</v>
      </c>
      <c r="B119" s="11">
        <v>2537</v>
      </c>
      <c r="C119" s="177">
        <v>43350</v>
      </c>
      <c r="D119" s="166">
        <v>6397</v>
      </c>
      <c r="E119" s="160" t="s">
        <v>341</v>
      </c>
    </row>
    <row r="120" spans="1:5">
      <c r="A120" s="170" t="s">
        <v>338</v>
      </c>
      <c r="B120" s="133">
        <v>2632</v>
      </c>
      <c r="C120" s="164">
        <v>43362</v>
      </c>
      <c r="D120" s="165">
        <v>12080.06</v>
      </c>
      <c r="E120" s="163" t="s">
        <v>339</v>
      </c>
    </row>
    <row r="121" spans="1:5">
      <c r="A121" s="170" t="s">
        <v>338</v>
      </c>
      <c r="B121" s="133">
        <v>2633</v>
      </c>
      <c r="C121" s="164">
        <v>43362</v>
      </c>
      <c r="D121" s="165">
        <v>221.72</v>
      </c>
      <c r="E121" s="163" t="s">
        <v>339</v>
      </c>
    </row>
    <row r="122" spans="1:5">
      <c r="A122" s="170" t="s">
        <v>338</v>
      </c>
      <c r="B122" s="133">
        <v>2636</v>
      </c>
      <c r="C122" s="164">
        <v>43362</v>
      </c>
      <c r="D122" s="165">
        <v>3500.75</v>
      </c>
      <c r="E122" s="163" t="s">
        <v>339</v>
      </c>
    </row>
    <row r="123" spans="1:5">
      <c r="A123" s="170" t="s">
        <v>338</v>
      </c>
      <c r="B123" s="133">
        <v>2637</v>
      </c>
      <c r="C123" s="164">
        <v>43362</v>
      </c>
      <c r="D123" s="165">
        <v>527.79</v>
      </c>
      <c r="E123" s="163" t="s">
        <v>339</v>
      </c>
    </row>
    <row r="124" spans="1:5">
      <c r="A124" s="170" t="s">
        <v>338</v>
      </c>
      <c r="B124" s="133">
        <v>2638</v>
      </c>
      <c r="C124" s="164">
        <v>43362</v>
      </c>
      <c r="D124" s="165">
        <v>778.8</v>
      </c>
      <c r="E124" s="163" t="s">
        <v>339</v>
      </c>
    </row>
    <row r="125" spans="1:5">
      <c r="A125" s="170" t="s">
        <v>338</v>
      </c>
      <c r="B125" s="133">
        <v>1317</v>
      </c>
      <c r="C125" s="164">
        <v>43367</v>
      </c>
      <c r="D125" s="165">
        <v>2341.7199999999998</v>
      </c>
      <c r="E125" s="163" t="s">
        <v>339</v>
      </c>
    </row>
    <row r="126" spans="1:5">
      <c r="A126" s="170" t="s">
        <v>338</v>
      </c>
      <c r="B126" s="133">
        <v>2662</v>
      </c>
      <c r="C126" s="164">
        <v>43368</v>
      </c>
      <c r="D126" s="165">
        <v>193.87</v>
      </c>
      <c r="E126" s="163" t="s">
        <v>339</v>
      </c>
    </row>
    <row r="127" spans="1:5">
      <c r="A127" s="170" t="s">
        <v>338</v>
      </c>
      <c r="B127" s="133">
        <v>2663</v>
      </c>
      <c r="C127" s="164">
        <v>43368</v>
      </c>
      <c r="D127" s="165">
        <v>506.52</v>
      </c>
      <c r="E127" s="163" t="s">
        <v>339</v>
      </c>
    </row>
    <row r="128" spans="1:5">
      <c r="A128" s="170" t="s">
        <v>338</v>
      </c>
      <c r="B128" s="133">
        <v>2664</v>
      </c>
      <c r="C128" s="164">
        <v>43368</v>
      </c>
      <c r="D128" s="165">
        <v>481.3</v>
      </c>
      <c r="E128" s="163" t="s">
        <v>339</v>
      </c>
    </row>
    <row r="129" spans="1:15">
      <c r="A129" s="161" t="s">
        <v>342</v>
      </c>
      <c r="B129" s="161"/>
      <c r="C129" s="161"/>
      <c r="D129" s="162">
        <f>SUM(D116:D128)</f>
        <v>75180.53</v>
      </c>
      <c r="E129" s="169"/>
    </row>
    <row r="130" spans="1:15">
      <c r="A130" s="161" t="s">
        <v>343</v>
      </c>
      <c r="B130" s="161"/>
      <c r="C130" s="161"/>
      <c r="D130" s="162">
        <f>+D22+D33+D40+D77+D81+D84+D115+D129</f>
        <v>5113785.59</v>
      </c>
      <c r="E130" s="163"/>
    </row>
    <row r="131" spans="1:15">
      <c r="A131" s="159" t="s">
        <v>344</v>
      </c>
      <c r="B131" s="167">
        <v>2454</v>
      </c>
      <c r="C131" s="171">
        <v>43350</v>
      </c>
      <c r="D131" s="168">
        <v>41748</v>
      </c>
      <c r="E131" s="163" t="s">
        <v>345</v>
      </c>
    </row>
    <row r="132" spans="1:15">
      <c r="A132" s="159" t="s">
        <v>344</v>
      </c>
      <c r="B132" s="167">
        <v>2468</v>
      </c>
      <c r="C132" s="171">
        <v>43350</v>
      </c>
      <c r="D132" s="168">
        <v>3968</v>
      </c>
      <c r="E132" s="163" t="s">
        <v>345</v>
      </c>
    </row>
    <row r="133" spans="1:15">
      <c r="A133" s="159" t="s">
        <v>344</v>
      </c>
      <c r="B133" s="167">
        <v>2482</v>
      </c>
      <c r="C133" s="171">
        <v>43350</v>
      </c>
      <c r="D133" s="168">
        <v>992</v>
      </c>
      <c r="E133" s="163" t="s">
        <v>345</v>
      </c>
    </row>
    <row r="134" spans="1:15">
      <c r="A134" s="159" t="s">
        <v>344</v>
      </c>
      <c r="B134" s="167">
        <v>25132</v>
      </c>
      <c r="C134" s="171">
        <v>43350</v>
      </c>
      <c r="D134" s="168">
        <v>992</v>
      </c>
      <c r="E134" s="163" t="s">
        <v>345</v>
      </c>
    </row>
    <row r="135" spans="1:15">
      <c r="A135" s="161" t="s">
        <v>346</v>
      </c>
      <c r="B135" s="161"/>
      <c r="C135" s="161"/>
      <c r="D135" s="162">
        <f>SUM(D131:D134)</f>
        <v>47700</v>
      </c>
      <c r="E135" s="169"/>
    </row>
    <row r="136" spans="1:15">
      <c r="A136" s="159" t="s">
        <v>347</v>
      </c>
      <c r="B136" s="172">
        <v>2489</v>
      </c>
      <c r="C136" s="173">
        <v>43350</v>
      </c>
      <c r="D136" s="168">
        <v>167</v>
      </c>
      <c r="E136" s="163" t="s">
        <v>377</v>
      </c>
    </row>
    <row r="137" spans="1:15">
      <c r="A137" s="159" t="s">
        <v>347</v>
      </c>
      <c r="B137" s="172">
        <v>2490</v>
      </c>
      <c r="C137" s="173">
        <v>43350</v>
      </c>
      <c r="D137" s="168">
        <v>170</v>
      </c>
      <c r="E137" s="163" t="s">
        <v>377</v>
      </c>
    </row>
    <row r="138" spans="1:15">
      <c r="A138" s="159" t="s">
        <v>347</v>
      </c>
      <c r="B138" s="172">
        <v>2491</v>
      </c>
      <c r="C138" s="173">
        <v>43350</v>
      </c>
      <c r="D138" s="168">
        <v>6728</v>
      </c>
      <c r="E138" s="163" t="s">
        <v>377</v>
      </c>
    </row>
    <row r="139" spans="1:15">
      <c r="A139" s="159" t="s">
        <v>347</v>
      </c>
      <c r="B139" s="172">
        <v>2500</v>
      </c>
      <c r="C139" s="173">
        <v>43350</v>
      </c>
      <c r="D139" s="168">
        <v>668</v>
      </c>
      <c r="E139" s="163" t="s">
        <v>377</v>
      </c>
    </row>
    <row r="140" spans="1:15">
      <c r="A140" s="159" t="s">
        <v>347</v>
      </c>
      <c r="B140" s="156">
        <v>2512</v>
      </c>
      <c r="C140" s="179">
        <v>43350</v>
      </c>
      <c r="D140" s="166">
        <v>168</v>
      </c>
      <c r="E140" s="163" t="s">
        <v>377</v>
      </c>
    </row>
    <row r="141" spans="1:15">
      <c r="A141" s="161" t="s">
        <v>348</v>
      </c>
      <c r="B141" s="161"/>
      <c r="C141" s="161"/>
      <c r="D141" s="162">
        <f>SUM(D136:D140)</f>
        <v>7901</v>
      </c>
      <c r="E141" s="163"/>
    </row>
    <row r="142" spans="1:15">
      <c r="A142" s="170" t="s">
        <v>349</v>
      </c>
      <c r="B142" s="167">
        <v>2521</v>
      </c>
      <c r="C142" s="171">
        <v>43348</v>
      </c>
      <c r="D142" s="168">
        <v>5650</v>
      </c>
      <c r="E142" s="137" t="s">
        <v>350</v>
      </c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>
      <c r="A143" s="170" t="s">
        <v>349</v>
      </c>
      <c r="B143" s="167">
        <v>2009</v>
      </c>
      <c r="C143" s="171">
        <v>43363</v>
      </c>
      <c r="D143" s="168">
        <v>3153</v>
      </c>
      <c r="E143" s="137" t="s">
        <v>350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>
      <c r="A144" s="170" t="s">
        <v>349</v>
      </c>
      <c r="B144" s="167">
        <v>2650</v>
      </c>
      <c r="C144" s="171">
        <v>43363</v>
      </c>
      <c r="D144" s="168">
        <v>1450</v>
      </c>
      <c r="E144" s="137" t="s">
        <v>350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5" ht="33">
      <c r="A145" s="170" t="s">
        <v>349</v>
      </c>
      <c r="B145" s="167">
        <v>80495</v>
      </c>
      <c r="C145" s="171">
        <v>43363</v>
      </c>
      <c r="D145" s="168">
        <v>-950</v>
      </c>
      <c r="E145" s="163" t="s">
        <v>351</v>
      </c>
    </row>
    <row r="146" spans="1:5">
      <c r="A146" s="161" t="s">
        <v>352</v>
      </c>
      <c r="B146" s="161"/>
      <c r="C146" s="161"/>
      <c r="D146" s="162">
        <f>+SUM(D142:D145)</f>
        <v>9303</v>
      </c>
      <c r="E146" s="163"/>
    </row>
    <row r="147" spans="1:5">
      <c r="A147" s="159" t="s">
        <v>353</v>
      </c>
      <c r="B147" s="133">
        <v>2549</v>
      </c>
      <c r="C147" s="164">
        <v>43354</v>
      </c>
      <c r="D147" s="165">
        <v>254.38</v>
      </c>
      <c r="E147" s="163" t="s">
        <v>354</v>
      </c>
    </row>
    <row r="148" spans="1:5">
      <c r="A148" s="159" t="s">
        <v>353</v>
      </c>
      <c r="B148" s="133">
        <v>2550</v>
      </c>
      <c r="C148" s="164">
        <v>43354</v>
      </c>
      <c r="D148" s="165">
        <v>108.26</v>
      </c>
      <c r="E148" s="163" t="s">
        <v>354</v>
      </c>
    </row>
    <row r="149" spans="1:5">
      <c r="A149" s="159" t="s">
        <v>353</v>
      </c>
      <c r="B149" s="133">
        <v>2551</v>
      </c>
      <c r="C149" s="164">
        <v>43354</v>
      </c>
      <c r="D149" s="165">
        <v>9015.44</v>
      </c>
      <c r="E149" s="163" t="s">
        <v>354</v>
      </c>
    </row>
    <row r="150" spans="1:5">
      <c r="A150" s="159" t="s">
        <v>353</v>
      </c>
      <c r="B150" s="133">
        <v>2592</v>
      </c>
      <c r="C150" s="164">
        <v>43357</v>
      </c>
      <c r="D150" s="165">
        <v>1271.74</v>
      </c>
      <c r="E150" s="163" t="s">
        <v>354</v>
      </c>
    </row>
    <row r="151" spans="1:5">
      <c r="A151" s="159" t="s">
        <v>353</v>
      </c>
      <c r="B151" s="133">
        <v>2593</v>
      </c>
      <c r="C151" s="164">
        <v>43357</v>
      </c>
      <c r="D151" s="165">
        <v>975.62</v>
      </c>
      <c r="E151" s="163" t="s">
        <v>354</v>
      </c>
    </row>
    <row r="152" spans="1:5">
      <c r="A152" s="159" t="s">
        <v>353</v>
      </c>
      <c r="B152" s="133">
        <v>2594</v>
      </c>
      <c r="C152" s="164">
        <v>43357</v>
      </c>
      <c r="D152" s="165">
        <v>151.47999999999999</v>
      </c>
      <c r="E152" s="163" t="s">
        <v>354</v>
      </c>
    </row>
    <row r="153" spans="1:5">
      <c r="A153" s="159" t="s">
        <v>353</v>
      </c>
      <c r="B153" s="133">
        <v>2595</v>
      </c>
      <c r="C153" s="164">
        <v>43357</v>
      </c>
      <c r="D153" s="165">
        <v>194.23</v>
      </c>
      <c r="E153" s="163" t="s">
        <v>354</v>
      </c>
    </row>
    <row r="154" spans="1:5">
      <c r="A154" s="159" t="s">
        <v>353</v>
      </c>
      <c r="B154" s="133">
        <v>2596</v>
      </c>
      <c r="C154" s="164">
        <v>43357</v>
      </c>
      <c r="D154" s="165">
        <v>126</v>
      </c>
      <c r="E154" s="163" t="s">
        <v>354</v>
      </c>
    </row>
    <row r="155" spans="1:5">
      <c r="A155" s="159" t="s">
        <v>353</v>
      </c>
      <c r="B155" s="133">
        <v>2597</v>
      </c>
      <c r="C155" s="164">
        <v>43357</v>
      </c>
      <c r="D155" s="165">
        <v>113.9</v>
      </c>
      <c r="E155" s="163" t="s">
        <v>354</v>
      </c>
    </row>
    <row r="156" spans="1:5">
      <c r="A156" s="159" t="s">
        <v>353</v>
      </c>
      <c r="B156" s="133">
        <v>2598</v>
      </c>
      <c r="C156" s="164">
        <v>43357</v>
      </c>
      <c r="D156" s="165">
        <v>354.33</v>
      </c>
      <c r="E156" s="163" t="s">
        <v>354</v>
      </c>
    </row>
    <row r="157" spans="1:5">
      <c r="A157" s="159" t="s">
        <v>353</v>
      </c>
      <c r="B157" s="133">
        <v>2599</v>
      </c>
      <c r="C157" s="164">
        <v>43357</v>
      </c>
      <c r="D157" s="165">
        <v>588.22</v>
      </c>
      <c r="E157" s="163" t="s">
        <v>354</v>
      </c>
    </row>
    <row r="158" spans="1:5">
      <c r="A158" s="159" t="s">
        <v>353</v>
      </c>
      <c r="B158" s="133">
        <v>1260</v>
      </c>
      <c r="C158" s="164">
        <v>43360</v>
      </c>
      <c r="D158" s="165">
        <v>715.2</v>
      </c>
      <c r="E158" s="163" t="s">
        <v>354</v>
      </c>
    </row>
    <row r="159" spans="1:5">
      <c r="A159" s="159" t="s">
        <v>353</v>
      </c>
      <c r="B159" s="133">
        <v>1261</v>
      </c>
      <c r="C159" s="164">
        <v>43360</v>
      </c>
      <c r="D159" s="165">
        <v>542.16</v>
      </c>
      <c r="E159" s="163" t="s">
        <v>354</v>
      </c>
    </row>
    <row r="160" spans="1:5">
      <c r="A160" s="159" t="s">
        <v>353</v>
      </c>
      <c r="B160" s="133">
        <v>1262</v>
      </c>
      <c r="C160" s="164">
        <v>43360</v>
      </c>
      <c r="D160" s="165">
        <v>442.78</v>
      </c>
      <c r="E160" s="163" t="s">
        <v>354</v>
      </c>
    </row>
    <row r="161" spans="1:5">
      <c r="A161" s="159" t="s">
        <v>353</v>
      </c>
      <c r="B161" s="133">
        <v>1263</v>
      </c>
      <c r="C161" s="164">
        <v>43360</v>
      </c>
      <c r="D161" s="165">
        <v>1027.95</v>
      </c>
      <c r="E161" s="163" t="s">
        <v>354</v>
      </c>
    </row>
    <row r="162" spans="1:5">
      <c r="A162" s="159" t="s">
        <v>353</v>
      </c>
      <c r="B162" s="133">
        <v>1264</v>
      </c>
      <c r="C162" s="164">
        <v>43360</v>
      </c>
      <c r="D162" s="165">
        <v>338.45</v>
      </c>
      <c r="E162" s="163" t="s">
        <v>354</v>
      </c>
    </row>
    <row r="163" spans="1:5">
      <c r="A163" s="159" t="s">
        <v>353</v>
      </c>
      <c r="B163" s="133">
        <v>1265</v>
      </c>
      <c r="C163" s="164">
        <v>43360</v>
      </c>
      <c r="D163" s="165">
        <v>214.23</v>
      </c>
      <c r="E163" s="163" t="s">
        <v>354</v>
      </c>
    </row>
    <row r="164" spans="1:5">
      <c r="A164" s="159" t="s">
        <v>353</v>
      </c>
      <c r="B164" s="133">
        <v>1266</v>
      </c>
      <c r="C164" s="164">
        <v>43360</v>
      </c>
      <c r="D164" s="165">
        <v>399.39</v>
      </c>
      <c r="E164" s="163" t="s">
        <v>354</v>
      </c>
    </row>
    <row r="165" spans="1:5">
      <c r="A165" s="161" t="s">
        <v>355</v>
      </c>
      <c r="B165" s="161"/>
      <c r="C165" s="161"/>
      <c r="D165" s="162">
        <f>SUM(D147:D164)</f>
        <v>16833.760000000002</v>
      </c>
      <c r="E165" s="169"/>
    </row>
    <row r="166" spans="1:5">
      <c r="A166" s="161" t="s">
        <v>356</v>
      </c>
      <c r="B166" s="161"/>
      <c r="C166" s="161"/>
      <c r="D166" s="162">
        <f>+D165+D141+D146+D135</f>
        <v>81737.760000000009</v>
      </c>
      <c r="E166" s="163"/>
    </row>
    <row r="167" spans="1:5" hidden="1">
      <c r="A167" s="159" t="s">
        <v>357</v>
      </c>
      <c r="B167" s="133"/>
      <c r="C167" s="164"/>
      <c r="D167" s="165"/>
      <c r="E167" s="163" t="s">
        <v>358</v>
      </c>
    </row>
    <row r="168" spans="1:5" hidden="1">
      <c r="A168" s="159" t="s">
        <v>357</v>
      </c>
      <c r="B168" s="11"/>
      <c r="C168" s="177"/>
      <c r="D168" s="166"/>
      <c r="E168" s="163" t="s">
        <v>358</v>
      </c>
    </row>
    <row r="169" spans="1:5" hidden="1">
      <c r="A169" s="161" t="s">
        <v>359</v>
      </c>
      <c r="B169" s="161"/>
      <c r="C169" s="161"/>
      <c r="D169" s="162">
        <f>SUM(D167:D168)</f>
        <v>0</v>
      </c>
      <c r="E169" s="169"/>
    </row>
    <row r="170" spans="1:5" hidden="1">
      <c r="A170" s="170" t="s">
        <v>360</v>
      </c>
      <c r="B170" s="11"/>
      <c r="C170" s="177"/>
      <c r="D170" s="166"/>
      <c r="E170" s="163" t="s">
        <v>361</v>
      </c>
    </row>
    <row r="171" spans="1:5" hidden="1">
      <c r="A171" s="161" t="s">
        <v>362</v>
      </c>
      <c r="B171" s="161"/>
      <c r="C171" s="161"/>
      <c r="D171" s="162">
        <f>SUM(D170:D170)</f>
        <v>0</v>
      </c>
      <c r="E171" s="169"/>
    </row>
    <row r="172" spans="1:5" hidden="1">
      <c r="A172" s="159" t="s">
        <v>363</v>
      </c>
      <c r="B172" s="8"/>
      <c r="C172" s="178"/>
      <c r="D172" s="181"/>
      <c r="E172" s="163" t="s">
        <v>364</v>
      </c>
    </row>
    <row r="173" spans="1:5" hidden="1">
      <c r="A173" s="161" t="s">
        <v>365</v>
      </c>
      <c r="B173" s="161"/>
      <c r="C173" s="161"/>
      <c r="D173" s="162">
        <f>SUM(D172:D172)</f>
        <v>0</v>
      </c>
      <c r="E173" s="169"/>
    </row>
    <row r="174" spans="1:5" ht="33" hidden="1">
      <c r="A174" s="159" t="s">
        <v>366</v>
      </c>
      <c r="B174" s="11"/>
      <c r="C174" s="177"/>
      <c r="D174" s="166"/>
      <c r="E174" s="163" t="s">
        <v>367</v>
      </c>
    </row>
    <row r="175" spans="1:5" hidden="1">
      <c r="A175" s="161" t="s">
        <v>368</v>
      </c>
      <c r="B175" s="161"/>
      <c r="C175" s="161"/>
      <c r="D175" s="162">
        <f>SUM(D174:D174)</f>
        <v>0</v>
      </c>
      <c r="E175" s="163"/>
    </row>
    <row r="176" spans="1:5" ht="33" hidden="1">
      <c r="A176" s="159" t="s">
        <v>369</v>
      </c>
      <c r="B176" s="133"/>
      <c r="C176" s="164"/>
      <c r="D176" s="165"/>
      <c r="E176" s="163" t="s">
        <v>370</v>
      </c>
    </row>
    <row r="177" spans="1:5" hidden="1">
      <c r="A177" s="161" t="s">
        <v>371</v>
      </c>
      <c r="B177" s="161"/>
      <c r="C177" s="161"/>
      <c r="D177" s="162">
        <f>SUM(D176:D176)</f>
        <v>0</v>
      </c>
      <c r="E177" s="169"/>
    </row>
    <row r="178" spans="1:5" ht="33">
      <c r="A178" s="159" t="s">
        <v>372</v>
      </c>
      <c r="B178" s="133">
        <v>2506</v>
      </c>
      <c r="C178" s="164">
        <v>43350</v>
      </c>
      <c r="D178" s="165">
        <v>108676</v>
      </c>
      <c r="E178" s="155" t="s">
        <v>373</v>
      </c>
    </row>
    <row r="179" spans="1:5">
      <c r="A179" s="161" t="s">
        <v>374</v>
      </c>
      <c r="B179" s="161"/>
      <c r="C179" s="161"/>
      <c r="D179" s="162">
        <f>SUM(D178:D178)</f>
        <v>108676</v>
      </c>
      <c r="E179" s="169"/>
    </row>
    <row r="180" spans="1:5">
      <c r="A180" s="161" t="s">
        <v>375</v>
      </c>
      <c r="B180" s="161"/>
      <c r="C180" s="161"/>
      <c r="D180" s="162">
        <f>+D179+D175+D173+D171+D177+D169</f>
        <v>108676</v>
      </c>
      <c r="E180" s="169"/>
    </row>
    <row r="181" spans="1:5">
      <c r="A181" s="161" t="s">
        <v>376</v>
      </c>
      <c r="B181" s="161"/>
      <c r="C181" s="161"/>
      <c r="D181" s="162">
        <f>D130+D166+D180</f>
        <v>5304199.3499999996</v>
      </c>
      <c r="E181" s="169"/>
    </row>
  </sheetData>
  <sortState ref="A7:E24">
    <sortCondition ref="C7:C24"/>
  </sortState>
  <mergeCells count="1">
    <mergeCell ref="A4:E4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8"/>
  <sheetViews>
    <sheetView view="pageBreakPreview" topLeftCell="A2" zoomScale="96" zoomScaleNormal="100" zoomScaleSheetLayoutView="96" workbookViewId="0">
      <selection activeCell="E3" sqref="E3"/>
    </sheetView>
  </sheetViews>
  <sheetFormatPr defaultRowHeight="16.5"/>
  <cols>
    <col min="1" max="1" width="9" style="96" customWidth="1"/>
    <col min="2" max="2" width="12.85546875" style="96" customWidth="1"/>
    <col min="3" max="3" width="13.7109375" style="96" customWidth="1"/>
    <col min="4" max="4" width="42.42578125" style="96" customWidth="1"/>
    <col min="5" max="5" width="64" style="103" customWidth="1"/>
    <col min="6" max="6" width="13.5703125" style="96" customWidth="1"/>
    <col min="7" max="7" width="28.28515625" style="96" customWidth="1"/>
    <col min="8" max="250" width="9.140625" style="96"/>
    <col min="251" max="251" width="6.5703125" style="96" customWidth="1"/>
    <col min="252" max="252" width="12.85546875" style="96" customWidth="1"/>
    <col min="253" max="253" width="13.7109375" style="96" customWidth="1"/>
    <col min="254" max="254" width="25.7109375" style="96" customWidth="1"/>
    <col min="255" max="255" width="35.140625" style="96" customWidth="1"/>
    <col min="256" max="256" width="13.5703125" style="96" customWidth="1"/>
    <col min="257" max="257" width="17.7109375" style="96" customWidth="1"/>
    <col min="258" max="259" width="19" style="96" customWidth="1"/>
    <col min="260" max="260" width="13.85546875" style="96" customWidth="1"/>
    <col min="261" max="261" width="22" style="96" customWidth="1"/>
    <col min="262" max="262" width="24.42578125" style="96" customWidth="1"/>
    <col min="263" max="263" width="28.28515625" style="96" customWidth="1"/>
    <col min="264" max="506" width="9.140625" style="96"/>
    <col min="507" max="507" width="6.5703125" style="96" customWidth="1"/>
    <col min="508" max="508" width="12.85546875" style="96" customWidth="1"/>
    <col min="509" max="509" width="13.7109375" style="96" customWidth="1"/>
    <col min="510" max="510" width="25.7109375" style="96" customWidth="1"/>
    <col min="511" max="511" width="35.140625" style="96" customWidth="1"/>
    <col min="512" max="512" width="13.5703125" style="96" customWidth="1"/>
    <col min="513" max="513" width="17.7109375" style="96" customWidth="1"/>
    <col min="514" max="515" width="19" style="96" customWidth="1"/>
    <col min="516" max="516" width="13.85546875" style="96" customWidth="1"/>
    <col min="517" max="517" width="22" style="96" customWidth="1"/>
    <col min="518" max="518" width="24.42578125" style="96" customWidth="1"/>
    <col min="519" max="519" width="28.28515625" style="96" customWidth="1"/>
    <col min="520" max="762" width="9.140625" style="96"/>
    <col min="763" max="763" width="6.5703125" style="96" customWidth="1"/>
    <col min="764" max="764" width="12.85546875" style="96" customWidth="1"/>
    <col min="765" max="765" width="13.7109375" style="96" customWidth="1"/>
    <col min="766" max="766" width="25.7109375" style="96" customWidth="1"/>
    <col min="767" max="767" width="35.140625" style="96" customWidth="1"/>
    <col min="768" max="768" width="13.5703125" style="96" customWidth="1"/>
    <col min="769" max="769" width="17.7109375" style="96" customWidth="1"/>
    <col min="770" max="771" width="19" style="96" customWidth="1"/>
    <col min="772" max="772" width="13.85546875" style="96" customWidth="1"/>
    <col min="773" max="773" width="22" style="96" customWidth="1"/>
    <col min="774" max="774" width="24.42578125" style="96" customWidth="1"/>
    <col min="775" max="775" width="28.28515625" style="96" customWidth="1"/>
    <col min="776" max="1018" width="9.140625" style="96"/>
    <col min="1019" max="1019" width="6.5703125" style="96" customWidth="1"/>
    <col min="1020" max="1020" width="12.85546875" style="96" customWidth="1"/>
    <col min="1021" max="1021" width="13.7109375" style="96" customWidth="1"/>
    <col min="1022" max="1022" width="25.7109375" style="96" customWidth="1"/>
    <col min="1023" max="1023" width="35.140625" style="96" customWidth="1"/>
    <col min="1024" max="1024" width="13.5703125" style="96" customWidth="1"/>
    <col min="1025" max="1025" width="17.7109375" style="96" customWidth="1"/>
    <col min="1026" max="1027" width="19" style="96" customWidth="1"/>
    <col min="1028" max="1028" width="13.85546875" style="96" customWidth="1"/>
    <col min="1029" max="1029" width="22" style="96" customWidth="1"/>
    <col min="1030" max="1030" width="24.42578125" style="96" customWidth="1"/>
    <col min="1031" max="1031" width="28.28515625" style="96" customWidth="1"/>
    <col min="1032" max="1274" width="9.140625" style="96"/>
    <col min="1275" max="1275" width="6.5703125" style="96" customWidth="1"/>
    <col min="1276" max="1276" width="12.85546875" style="96" customWidth="1"/>
    <col min="1277" max="1277" width="13.7109375" style="96" customWidth="1"/>
    <col min="1278" max="1278" width="25.7109375" style="96" customWidth="1"/>
    <col min="1279" max="1279" width="35.140625" style="96" customWidth="1"/>
    <col min="1280" max="1280" width="13.5703125" style="96" customWidth="1"/>
    <col min="1281" max="1281" width="17.7109375" style="96" customWidth="1"/>
    <col min="1282" max="1283" width="19" style="96" customWidth="1"/>
    <col min="1284" max="1284" width="13.85546875" style="96" customWidth="1"/>
    <col min="1285" max="1285" width="22" style="96" customWidth="1"/>
    <col min="1286" max="1286" width="24.42578125" style="96" customWidth="1"/>
    <col min="1287" max="1287" width="28.28515625" style="96" customWidth="1"/>
    <col min="1288" max="1530" width="9.140625" style="96"/>
    <col min="1531" max="1531" width="6.5703125" style="96" customWidth="1"/>
    <col min="1532" max="1532" width="12.85546875" style="96" customWidth="1"/>
    <col min="1533" max="1533" width="13.7109375" style="96" customWidth="1"/>
    <col min="1534" max="1534" width="25.7109375" style="96" customWidth="1"/>
    <col min="1535" max="1535" width="35.140625" style="96" customWidth="1"/>
    <col min="1536" max="1536" width="13.5703125" style="96" customWidth="1"/>
    <col min="1537" max="1537" width="17.7109375" style="96" customWidth="1"/>
    <col min="1538" max="1539" width="19" style="96" customWidth="1"/>
    <col min="1540" max="1540" width="13.85546875" style="96" customWidth="1"/>
    <col min="1541" max="1541" width="22" style="96" customWidth="1"/>
    <col min="1542" max="1542" width="24.42578125" style="96" customWidth="1"/>
    <col min="1543" max="1543" width="28.28515625" style="96" customWidth="1"/>
    <col min="1544" max="1786" width="9.140625" style="96"/>
    <col min="1787" max="1787" width="6.5703125" style="96" customWidth="1"/>
    <col min="1788" max="1788" width="12.85546875" style="96" customWidth="1"/>
    <col min="1789" max="1789" width="13.7109375" style="96" customWidth="1"/>
    <col min="1790" max="1790" width="25.7109375" style="96" customWidth="1"/>
    <col min="1791" max="1791" width="35.140625" style="96" customWidth="1"/>
    <col min="1792" max="1792" width="13.5703125" style="96" customWidth="1"/>
    <col min="1793" max="1793" width="17.7109375" style="96" customWidth="1"/>
    <col min="1794" max="1795" width="19" style="96" customWidth="1"/>
    <col min="1796" max="1796" width="13.85546875" style="96" customWidth="1"/>
    <col min="1797" max="1797" width="22" style="96" customWidth="1"/>
    <col min="1798" max="1798" width="24.42578125" style="96" customWidth="1"/>
    <col min="1799" max="1799" width="28.28515625" style="96" customWidth="1"/>
    <col min="1800" max="2042" width="9.140625" style="96"/>
    <col min="2043" max="2043" width="6.5703125" style="96" customWidth="1"/>
    <col min="2044" max="2044" width="12.85546875" style="96" customWidth="1"/>
    <col min="2045" max="2045" width="13.7109375" style="96" customWidth="1"/>
    <col min="2046" max="2046" width="25.7109375" style="96" customWidth="1"/>
    <col min="2047" max="2047" width="35.140625" style="96" customWidth="1"/>
    <col min="2048" max="2048" width="13.5703125" style="96" customWidth="1"/>
    <col min="2049" max="2049" width="17.7109375" style="96" customWidth="1"/>
    <col min="2050" max="2051" width="19" style="96" customWidth="1"/>
    <col min="2052" max="2052" width="13.85546875" style="96" customWidth="1"/>
    <col min="2053" max="2053" width="22" style="96" customWidth="1"/>
    <col min="2054" max="2054" width="24.42578125" style="96" customWidth="1"/>
    <col min="2055" max="2055" width="28.28515625" style="96" customWidth="1"/>
    <col min="2056" max="2298" width="9.140625" style="96"/>
    <col min="2299" max="2299" width="6.5703125" style="96" customWidth="1"/>
    <col min="2300" max="2300" width="12.85546875" style="96" customWidth="1"/>
    <col min="2301" max="2301" width="13.7109375" style="96" customWidth="1"/>
    <col min="2302" max="2302" width="25.7109375" style="96" customWidth="1"/>
    <col min="2303" max="2303" width="35.140625" style="96" customWidth="1"/>
    <col min="2304" max="2304" width="13.5703125" style="96" customWidth="1"/>
    <col min="2305" max="2305" width="17.7109375" style="96" customWidth="1"/>
    <col min="2306" max="2307" width="19" style="96" customWidth="1"/>
    <col min="2308" max="2308" width="13.85546875" style="96" customWidth="1"/>
    <col min="2309" max="2309" width="22" style="96" customWidth="1"/>
    <col min="2310" max="2310" width="24.42578125" style="96" customWidth="1"/>
    <col min="2311" max="2311" width="28.28515625" style="96" customWidth="1"/>
    <col min="2312" max="2554" width="9.140625" style="96"/>
    <col min="2555" max="2555" width="6.5703125" style="96" customWidth="1"/>
    <col min="2556" max="2556" width="12.85546875" style="96" customWidth="1"/>
    <col min="2557" max="2557" width="13.7109375" style="96" customWidth="1"/>
    <col min="2558" max="2558" width="25.7109375" style="96" customWidth="1"/>
    <col min="2559" max="2559" width="35.140625" style="96" customWidth="1"/>
    <col min="2560" max="2560" width="13.5703125" style="96" customWidth="1"/>
    <col min="2561" max="2561" width="17.7109375" style="96" customWidth="1"/>
    <col min="2562" max="2563" width="19" style="96" customWidth="1"/>
    <col min="2564" max="2564" width="13.85546875" style="96" customWidth="1"/>
    <col min="2565" max="2565" width="22" style="96" customWidth="1"/>
    <col min="2566" max="2566" width="24.42578125" style="96" customWidth="1"/>
    <col min="2567" max="2567" width="28.28515625" style="96" customWidth="1"/>
    <col min="2568" max="2810" width="9.140625" style="96"/>
    <col min="2811" max="2811" width="6.5703125" style="96" customWidth="1"/>
    <col min="2812" max="2812" width="12.85546875" style="96" customWidth="1"/>
    <col min="2813" max="2813" width="13.7109375" style="96" customWidth="1"/>
    <col min="2814" max="2814" width="25.7109375" style="96" customWidth="1"/>
    <col min="2815" max="2815" width="35.140625" style="96" customWidth="1"/>
    <col min="2816" max="2816" width="13.5703125" style="96" customWidth="1"/>
    <col min="2817" max="2817" width="17.7109375" style="96" customWidth="1"/>
    <col min="2818" max="2819" width="19" style="96" customWidth="1"/>
    <col min="2820" max="2820" width="13.85546875" style="96" customWidth="1"/>
    <col min="2821" max="2821" width="22" style="96" customWidth="1"/>
    <col min="2822" max="2822" width="24.42578125" style="96" customWidth="1"/>
    <col min="2823" max="2823" width="28.28515625" style="96" customWidth="1"/>
    <col min="2824" max="3066" width="9.140625" style="96"/>
    <col min="3067" max="3067" width="6.5703125" style="96" customWidth="1"/>
    <col min="3068" max="3068" width="12.85546875" style="96" customWidth="1"/>
    <col min="3069" max="3069" width="13.7109375" style="96" customWidth="1"/>
    <col min="3070" max="3070" width="25.7109375" style="96" customWidth="1"/>
    <col min="3071" max="3071" width="35.140625" style="96" customWidth="1"/>
    <col min="3072" max="3072" width="13.5703125" style="96" customWidth="1"/>
    <col min="3073" max="3073" width="17.7109375" style="96" customWidth="1"/>
    <col min="3074" max="3075" width="19" style="96" customWidth="1"/>
    <col min="3076" max="3076" width="13.85546875" style="96" customWidth="1"/>
    <col min="3077" max="3077" width="22" style="96" customWidth="1"/>
    <col min="3078" max="3078" width="24.42578125" style="96" customWidth="1"/>
    <col min="3079" max="3079" width="28.28515625" style="96" customWidth="1"/>
    <col min="3080" max="3322" width="9.140625" style="96"/>
    <col min="3323" max="3323" width="6.5703125" style="96" customWidth="1"/>
    <col min="3324" max="3324" width="12.85546875" style="96" customWidth="1"/>
    <col min="3325" max="3325" width="13.7109375" style="96" customWidth="1"/>
    <col min="3326" max="3326" width="25.7109375" style="96" customWidth="1"/>
    <col min="3327" max="3327" width="35.140625" style="96" customWidth="1"/>
    <col min="3328" max="3328" width="13.5703125" style="96" customWidth="1"/>
    <col min="3329" max="3329" width="17.7109375" style="96" customWidth="1"/>
    <col min="3330" max="3331" width="19" style="96" customWidth="1"/>
    <col min="3332" max="3332" width="13.85546875" style="96" customWidth="1"/>
    <col min="3333" max="3333" width="22" style="96" customWidth="1"/>
    <col min="3334" max="3334" width="24.42578125" style="96" customWidth="1"/>
    <col min="3335" max="3335" width="28.28515625" style="96" customWidth="1"/>
    <col min="3336" max="3578" width="9.140625" style="96"/>
    <col min="3579" max="3579" width="6.5703125" style="96" customWidth="1"/>
    <col min="3580" max="3580" width="12.85546875" style="96" customWidth="1"/>
    <col min="3581" max="3581" width="13.7109375" style="96" customWidth="1"/>
    <col min="3582" max="3582" width="25.7109375" style="96" customWidth="1"/>
    <col min="3583" max="3583" width="35.140625" style="96" customWidth="1"/>
    <col min="3584" max="3584" width="13.5703125" style="96" customWidth="1"/>
    <col min="3585" max="3585" width="17.7109375" style="96" customWidth="1"/>
    <col min="3586" max="3587" width="19" style="96" customWidth="1"/>
    <col min="3588" max="3588" width="13.85546875" style="96" customWidth="1"/>
    <col min="3589" max="3589" width="22" style="96" customWidth="1"/>
    <col min="3590" max="3590" width="24.42578125" style="96" customWidth="1"/>
    <col min="3591" max="3591" width="28.28515625" style="96" customWidth="1"/>
    <col min="3592" max="3834" width="9.140625" style="96"/>
    <col min="3835" max="3835" width="6.5703125" style="96" customWidth="1"/>
    <col min="3836" max="3836" width="12.85546875" style="96" customWidth="1"/>
    <col min="3837" max="3837" width="13.7109375" style="96" customWidth="1"/>
    <col min="3838" max="3838" width="25.7109375" style="96" customWidth="1"/>
    <col min="3839" max="3839" width="35.140625" style="96" customWidth="1"/>
    <col min="3840" max="3840" width="13.5703125" style="96" customWidth="1"/>
    <col min="3841" max="3841" width="17.7109375" style="96" customWidth="1"/>
    <col min="3842" max="3843" width="19" style="96" customWidth="1"/>
    <col min="3844" max="3844" width="13.85546875" style="96" customWidth="1"/>
    <col min="3845" max="3845" width="22" style="96" customWidth="1"/>
    <col min="3846" max="3846" width="24.42578125" style="96" customWidth="1"/>
    <col min="3847" max="3847" width="28.28515625" style="96" customWidth="1"/>
    <col min="3848" max="4090" width="9.140625" style="96"/>
    <col min="4091" max="4091" width="6.5703125" style="96" customWidth="1"/>
    <col min="4092" max="4092" width="12.85546875" style="96" customWidth="1"/>
    <col min="4093" max="4093" width="13.7109375" style="96" customWidth="1"/>
    <col min="4094" max="4094" width="25.7109375" style="96" customWidth="1"/>
    <col min="4095" max="4095" width="35.140625" style="96" customWidth="1"/>
    <col min="4096" max="4096" width="13.5703125" style="96" customWidth="1"/>
    <col min="4097" max="4097" width="17.7109375" style="96" customWidth="1"/>
    <col min="4098" max="4099" width="19" style="96" customWidth="1"/>
    <col min="4100" max="4100" width="13.85546875" style="96" customWidth="1"/>
    <col min="4101" max="4101" width="22" style="96" customWidth="1"/>
    <col min="4102" max="4102" width="24.42578125" style="96" customWidth="1"/>
    <col min="4103" max="4103" width="28.28515625" style="96" customWidth="1"/>
    <col min="4104" max="4346" width="9.140625" style="96"/>
    <col min="4347" max="4347" width="6.5703125" style="96" customWidth="1"/>
    <col min="4348" max="4348" width="12.85546875" style="96" customWidth="1"/>
    <col min="4349" max="4349" width="13.7109375" style="96" customWidth="1"/>
    <col min="4350" max="4350" width="25.7109375" style="96" customWidth="1"/>
    <col min="4351" max="4351" width="35.140625" style="96" customWidth="1"/>
    <col min="4352" max="4352" width="13.5703125" style="96" customWidth="1"/>
    <col min="4353" max="4353" width="17.7109375" style="96" customWidth="1"/>
    <col min="4354" max="4355" width="19" style="96" customWidth="1"/>
    <col min="4356" max="4356" width="13.85546875" style="96" customWidth="1"/>
    <col min="4357" max="4357" width="22" style="96" customWidth="1"/>
    <col min="4358" max="4358" width="24.42578125" style="96" customWidth="1"/>
    <col min="4359" max="4359" width="28.28515625" style="96" customWidth="1"/>
    <col min="4360" max="4602" width="9.140625" style="96"/>
    <col min="4603" max="4603" width="6.5703125" style="96" customWidth="1"/>
    <col min="4604" max="4604" width="12.85546875" style="96" customWidth="1"/>
    <col min="4605" max="4605" width="13.7109375" style="96" customWidth="1"/>
    <col min="4606" max="4606" width="25.7109375" style="96" customWidth="1"/>
    <col min="4607" max="4607" width="35.140625" style="96" customWidth="1"/>
    <col min="4608" max="4608" width="13.5703125" style="96" customWidth="1"/>
    <col min="4609" max="4609" width="17.7109375" style="96" customWidth="1"/>
    <col min="4610" max="4611" width="19" style="96" customWidth="1"/>
    <col min="4612" max="4612" width="13.85546875" style="96" customWidth="1"/>
    <col min="4613" max="4613" width="22" style="96" customWidth="1"/>
    <col min="4614" max="4614" width="24.42578125" style="96" customWidth="1"/>
    <col min="4615" max="4615" width="28.28515625" style="96" customWidth="1"/>
    <col min="4616" max="4858" width="9.140625" style="96"/>
    <col min="4859" max="4859" width="6.5703125" style="96" customWidth="1"/>
    <col min="4860" max="4860" width="12.85546875" style="96" customWidth="1"/>
    <col min="4861" max="4861" width="13.7109375" style="96" customWidth="1"/>
    <col min="4862" max="4862" width="25.7109375" style="96" customWidth="1"/>
    <col min="4863" max="4863" width="35.140625" style="96" customWidth="1"/>
    <col min="4864" max="4864" width="13.5703125" style="96" customWidth="1"/>
    <col min="4865" max="4865" width="17.7109375" style="96" customWidth="1"/>
    <col min="4866" max="4867" width="19" style="96" customWidth="1"/>
    <col min="4868" max="4868" width="13.85546875" style="96" customWidth="1"/>
    <col min="4869" max="4869" width="22" style="96" customWidth="1"/>
    <col min="4870" max="4870" width="24.42578125" style="96" customWidth="1"/>
    <col min="4871" max="4871" width="28.28515625" style="96" customWidth="1"/>
    <col min="4872" max="5114" width="9.140625" style="96"/>
    <col min="5115" max="5115" width="6.5703125" style="96" customWidth="1"/>
    <col min="5116" max="5116" width="12.85546875" style="96" customWidth="1"/>
    <col min="5117" max="5117" width="13.7109375" style="96" customWidth="1"/>
    <col min="5118" max="5118" width="25.7109375" style="96" customWidth="1"/>
    <col min="5119" max="5119" width="35.140625" style="96" customWidth="1"/>
    <col min="5120" max="5120" width="13.5703125" style="96" customWidth="1"/>
    <col min="5121" max="5121" width="17.7109375" style="96" customWidth="1"/>
    <col min="5122" max="5123" width="19" style="96" customWidth="1"/>
    <col min="5124" max="5124" width="13.85546875" style="96" customWidth="1"/>
    <col min="5125" max="5125" width="22" style="96" customWidth="1"/>
    <col min="5126" max="5126" width="24.42578125" style="96" customWidth="1"/>
    <col min="5127" max="5127" width="28.28515625" style="96" customWidth="1"/>
    <col min="5128" max="5370" width="9.140625" style="96"/>
    <col min="5371" max="5371" width="6.5703125" style="96" customWidth="1"/>
    <col min="5372" max="5372" width="12.85546875" style="96" customWidth="1"/>
    <col min="5373" max="5373" width="13.7109375" style="96" customWidth="1"/>
    <col min="5374" max="5374" width="25.7109375" style="96" customWidth="1"/>
    <col min="5375" max="5375" width="35.140625" style="96" customWidth="1"/>
    <col min="5376" max="5376" width="13.5703125" style="96" customWidth="1"/>
    <col min="5377" max="5377" width="17.7109375" style="96" customWidth="1"/>
    <col min="5378" max="5379" width="19" style="96" customWidth="1"/>
    <col min="5380" max="5380" width="13.85546875" style="96" customWidth="1"/>
    <col min="5381" max="5381" width="22" style="96" customWidth="1"/>
    <col min="5382" max="5382" width="24.42578125" style="96" customWidth="1"/>
    <col min="5383" max="5383" width="28.28515625" style="96" customWidth="1"/>
    <col min="5384" max="5626" width="9.140625" style="96"/>
    <col min="5627" max="5627" width="6.5703125" style="96" customWidth="1"/>
    <col min="5628" max="5628" width="12.85546875" style="96" customWidth="1"/>
    <col min="5629" max="5629" width="13.7109375" style="96" customWidth="1"/>
    <col min="5630" max="5630" width="25.7109375" style="96" customWidth="1"/>
    <col min="5631" max="5631" width="35.140625" style="96" customWidth="1"/>
    <col min="5632" max="5632" width="13.5703125" style="96" customWidth="1"/>
    <col min="5633" max="5633" width="17.7109375" style="96" customWidth="1"/>
    <col min="5634" max="5635" width="19" style="96" customWidth="1"/>
    <col min="5636" max="5636" width="13.85546875" style="96" customWidth="1"/>
    <col min="5637" max="5637" width="22" style="96" customWidth="1"/>
    <col min="5638" max="5638" width="24.42578125" style="96" customWidth="1"/>
    <col min="5639" max="5639" width="28.28515625" style="96" customWidth="1"/>
    <col min="5640" max="5882" width="9.140625" style="96"/>
    <col min="5883" max="5883" width="6.5703125" style="96" customWidth="1"/>
    <col min="5884" max="5884" width="12.85546875" style="96" customWidth="1"/>
    <col min="5885" max="5885" width="13.7109375" style="96" customWidth="1"/>
    <col min="5886" max="5886" width="25.7109375" style="96" customWidth="1"/>
    <col min="5887" max="5887" width="35.140625" style="96" customWidth="1"/>
    <col min="5888" max="5888" width="13.5703125" style="96" customWidth="1"/>
    <col min="5889" max="5889" width="17.7109375" style="96" customWidth="1"/>
    <col min="5890" max="5891" width="19" style="96" customWidth="1"/>
    <col min="5892" max="5892" width="13.85546875" style="96" customWidth="1"/>
    <col min="5893" max="5893" width="22" style="96" customWidth="1"/>
    <col min="5894" max="5894" width="24.42578125" style="96" customWidth="1"/>
    <col min="5895" max="5895" width="28.28515625" style="96" customWidth="1"/>
    <col min="5896" max="6138" width="9.140625" style="96"/>
    <col min="6139" max="6139" width="6.5703125" style="96" customWidth="1"/>
    <col min="6140" max="6140" width="12.85546875" style="96" customWidth="1"/>
    <col min="6141" max="6141" width="13.7109375" style="96" customWidth="1"/>
    <col min="6142" max="6142" width="25.7109375" style="96" customWidth="1"/>
    <col min="6143" max="6143" width="35.140625" style="96" customWidth="1"/>
    <col min="6144" max="6144" width="13.5703125" style="96" customWidth="1"/>
    <col min="6145" max="6145" width="17.7109375" style="96" customWidth="1"/>
    <col min="6146" max="6147" width="19" style="96" customWidth="1"/>
    <col min="6148" max="6148" width="13.85546875" style="96" customWidth="1"/>
    <col min="6149" max="6149" width="22" style="96" customWidth="1"/>
    <col min="6150" max="6150" width="24.42578125" style="96" customWidth="1"/>
    <col min="6151" max="6151" width="28.28515625" style="96" customWidth="1"/>
    <col min="6152" max="6394" width="9.140625" style="96"/>
    <col min="6395" max="6395" width="6.5703125" style="96" customWidth="1"/>
    <col min="6396" max="6396" width="12.85546875" style="96" customWidth="1"/>
    <col min="6397" max="6397" width="13.7109375" style="96" customWidth="1"/>
    <col min="6398" max="6398" width="25.7109375" style="96" customWidth="1"/>
    <col min="6399" max="6399" width="35.140625" style="96" customWidth="1"/>
    <col min="6400" max="6400" width="13.5703125" style="96" customWidth="1"/>
    <col min="6401" max="6401" width="17.7109375" style="96" customWidth="1"/>
    <col min="6402" max="6403" width="19" style="96" customWidth="1"/>
    <col min="6404" max="6404" width="13.85546875" style="96" customWidth="1"/>
    <col min="6405" max="6405" width="22" style="96" customWidth="1"/>
    <col min="6406" max="6406" width="24.42578125" style="96" customWidth="1"/>
    <col min="6407" max="6407" width="28.28515625" style="96" customWidth="1"/>
    <col min="6408" max="6650" width="9.140625" style="96"/>
    <col min="6651" max="6651" width="6.5703125" style="96" customWidth="1"/>
    <col min="6652" max="6652" width="12.85546875" style="96" customWidth="1"/>
    <col min="6653" max="6653" width="13.7109375" style="96" customWidth="1"/>
    <col min="6654" max="6654" width="25.7109375" style="96" customWidth="1"/>
    <col min="6655" max="6655" width="35.140625" style="96" customWidth="1"/>
    <col min="6656" max="6656" width="13.5703125" style="96" customWidth="1"/>
    <col min="6657" max="6657" width="17.7109375" style="96" customWidth="1"/>
    <col min="6658" max="6659" width="19" style="96" customWidth="1"/>
    <col min="6660" max="6660" width="13.85546875" style="96" customWidth="1"/>
    <col min="6661" max="6661" width="22" style="96" customWidth="1"/>
    <col min="6662" max="6662" width="24.42578125" style="96" customWidth="1"/>
    <col min="6663" max="6663" width="28.28515625" style="96" customWidth="1"/>
    <col min="6664" max="6906" width="9.140625" style="96"/>
    <col min="6907" max="6907" width="6.5703125" style="96" customWidth="1"/>
    <col min="6908" max="6908" width="12.85546875" style="96" customWidth="1"/>
    <col min="6909" max="6909" width="13.7109375" style="96" customWidth="1"/>
    <col min="6910" max="6910" width="25.7109375" style="96" customWidth="1"/>
    <col min="6911" max="6911" width="35.140625" style="96" customWidth="1"/>
    <col min="6912" max="6912" width="13.5703125" style="96" customWidth="1"/>
    <col min="6913" max="6913" width="17.7109375" style="96" customWidth="1"/>
    <col min="6914" max="6915" width="19" style="96" customWidth="1"/>
    <col min="6916" max="6916" width="13.85546875" style="96" customWidth="1"/>
    <col min="6917" max="6917" width="22" style="96" customWidth="1"/>
    <col min="6918" max="6918" width="24.42578125" style="96" customWidth="1"/>
    <col min="6919" max="6919" width="28.28515625" style="96" customWidth="1"/>
    <col min="6920" max="7162" width="9.140625" style="96"/>
    <col min="7163" max="7163" width="6.5703125" style="96" customWidth="1"/>
    <col min="7164" max="7164" width="12.85546875" style="96" customWidth="1"/>
    <col min="7165" max="7165" width="13.7109375" style="96" customWidth="1"/>
    <col min="7166" max="7166" width="25.7109375" style="96" customWidth="1"/>
    <col min="7167" max="7167" width="35.140625" style="96" customWidth="1"/>
    <col min="7168" max="7168" width="13.5703125" style="96" customWidth="1"/>
    <col min="7169" max="7169" width="17.7109375" style="96" customWidth="1"/>
    <col min="7170" max="7171" width="19" style="96" customWidth="1"/>
    <col min="7172" max="7172" width="13.85546875" style="96" customWidth="1"/>
    <col min="7173" max="7173" width="22" style="96" customWidth="1"/>
    <col min="7174" max="7174" width="24.42578125" style="96" customWidth="1"/>
    <col min="7175" max="7175" width="28.28515625" style="96" customWidth="1"/>
    <col min="7176" max="7418" width="9.140625" style="96"/>
    <col min="7419" max="7419" width="6.5703125" style="96" customWidth="1"/>
    <col min="7420" max="7420" width="12.85546875" style="96" customWidth="1"/>
    <col min="7421" max="7421" width="13.7109375" style="96" customWidth="1"/>
    <col min="7422" max="7422" width="25.7109375" style="96" customWidth="1"/>
    <col min="7423" max="7423" width="35.140625" style="96" customWidth="1"/>
    <col min="7424" max="7424" width="13.5703125" style="96" customWidth="1"/>
    <col min="7425" max="7425" width="17.7109375" style="96" customWidth="1"/>
    <col min="7426" max="7427" width="19" style="96" customWidth="1"/>
    <col min="7428" max="7428" width="13.85546875" style="96" customWidth="1"/>
    <col min="7429" max="7429" width="22" style="96" customWidth="1"/>
    <col min="7430" max="7430" width="24.42578125" style="96" customWidth="1"/>
    <col min="7431" max="7431" width="28.28515625" style="96" customWidth="1"/>
    <col min="7432" max="7674" width="9.140625" style="96"/>
    <col min="7675" max="7675" width="6.5703125" style="96" customWidth="1"/>
    <col min="7676" max="7676" width="12.85546875" style="96" customWidth="1"/>
    <col min="7677" max="7677" width="13.7109375" style="96" customWidth="1"/>
    <col min="7678" max="7678" width="25.7109375" style="96" customWidth="1"/>
    <col min="7679" max="7679" width="35.140625" style="96" customWidth="1"/>
    <col min="7680" max="7680" width="13.5703125" style="96" customWidth="1"/>
    <col min="7681" max="7681" width="17.7109375" style="96" customWidth="1"/>
    <col min="7682" max="7683" width="19" style="96" customWidth="1"/>
    <col min="7684" max="7684" width="13.85546875" style="96" customWidth="1"/>
    <col min="7685" max="7685" width="22" style="96" customWidth="1"/>
    <col min="7686" max="7686" width="24.42578125" style="96" customWidth="1"/>
    <col min="7687" max="7687" width="28.28515625" style="96" customWidth="1"/>
    <col min="7688" max="7930" width="9.140625" style="96"/>
    <col min="7931" max="7931" width="6.5703125" style="96" customWidth="1"/>
    <col min="7932" max="7932" width="12.85546875" style="96" customWidth="1"/>
    <col min="7933" max="7933" width="13.7109375" style="96" customWidth="1"/>
    <col min="7934" max="7934" width="25.7109375" style="96" customWidth="1"/>
    <col min="7935" max="7935" width="35.140625" style="96" customWidth="1"/>
    <col min="7936" max="7936" width="13.5703125" style="96" customWidth="1"/>
    <col min="7937" max="7937" width="17.7109375" style="96" customWidth="1"/>
    <col min="7938" max="7939" width="19" style="96" customWidth="1"/>
    <col min="7940" max="7940" width="13.85546875" style="96" customWidth="1"/>
    <col min="7941" max="7941" width="22" style="96" customWidth="1"/>
    <col min="7942" max="7942" width="24.42578125" style="96" customWidth="1"/>
    <col min="7943" max="7943" width="28.28515625" style="96" customWidth="1"/>
    <col min="7944" max="8186" width="9.140625" style="96"/>
    <col min="8187" max="8187" width="6.5703125" style="96" customWidth="1"/>
    <col min="8188" max="8188" width="12.85546875" style="96" customWidth="1"/>
    <col min="8189" max="8189" width="13.7109375" style="96" customWidth="1"/>
    <col min="8190" max="8190" width="25.7109375" style="96" customWidth="1"/>
    <col min="8191" max="8191" width="35.140625" style="96" customWidth="1"/>
    <col min="8192" max="8192" width="13.5703125" style="96" customWidth="1"/>
    <col min="8193" max="8193" width="17.7109375" style="96" customWidth="1"/>
    <col min="8194" max="8195" width="19" style="96" customWidth="1"/>
    <col min="8196" max="8196" width="13.85546875" style="96" customWidth="1"/>
    <col min="8197" max="8197" width="22" style="96" customWidth="1"/>
    <col min="8198" max="8198" width="24.42578125" style="96" customWidth="1"/>
    <col min="8199" max="8199" width="28.28515625" style="96" customWidth="1"/>
    <col min="8200" max="8442" width="9.140625" style="96"/>
    <col min="8443" max="8443" width="6.5703125" style="96" customWidth="1"/>
    <col min="8444" max="8444" width="12.85546875" style="96" customWidth="1"/>
    <col min="8445" max="8445" width="13.7109375" style="96" customWidth="1"/>
    <col min="8446" max="8446" width="25.7109375" style="96" customWidth="1"/>
    <col min="8447" max="8447" width="35.140625" style="96" customWidth="1"/>
    <col min="8448" max="8448" width="13.5703125" style="96" customWidth="1"/>
    <col min="8449" max="8449" width="17.7109375" style="96" customWidth="1"/>
    <col min="8450" max="8451" width="19" style="96" customWidth="1"/>
    <col min="8452" max="8452" width="13.85546875" style="96" customWidth="1"/>
    <col min="8453" max="8453" width="22" style="96" customWidth="1"/>
    <col min="8454" max="8454" width="24.42578125" style="96" customWidth="1"/>
    <col min="8455" max="8455" width="28.28515625" style="96" customWidth="1"/>
    <col min="8456" max="8698" width="9.140625" style="96"/>
    <col min="8699" max="8699" width="6.5703125" style="96" customWidth="1"/>
    <col min="8700" max="8700" width="12.85546875" style="96" customWidth="1"/>
    <col min="8701" max="8701" width="13.7109375" style="96" customWidth="1"/>
    <col min="8702" max="8702" width="25.7109375" style="96" customWidth="1"/>
    <col min="8703" max="8703" width="35.140625" style="96" customWidth="1"/>
    <col min="8704" max="8704" width="13.5703125" style="96" customWidth="1"/>
    <col min="8705" max="8705" width="17.7109375" style="96" customWidth="1"/>
    <col min="8706" max="8707" width="19" style="96" customWidth="1"/>
    <col min="8708" max="8708" width="13.85546875" style="96" customWidth="1"/>
    <col min="8709" max="8709" width="22" style="96" customWidth="1"/>
    <col min="8710" max="8710" width="24.42578125" style="96" customWidth="1"/>
    <col min="8711" max="8711" width="28.28515625" style="96" customWidth="1"/>
    <col min="8712" max="8954" width="9.140625" style="96"/>
    <col min="8955" max="8955" width="6.5703125" style="96" customWidth="1"/>
    <col min="8956" max="8956" width="12.85546875" style="96" customWidth="1"/>
    <col min="8957" max="8957" width="13.7109375" style="96" customWidth="1"/>
    <col min="8958" max="8958" width="25.7109375" style="96" customWidth="1"/>
    <col min="8959" max="8959" width="35.140625" style="96" customWidth="1"/>
    <col min="8960" max="8960" width="13.5703125" style="96" customWidth="1"/>
    <col min="8961" max="8961" width="17.7109375" style="96" customWidth="1"/>
    <col min="8962" max="8963" width="19" style="96" customWidth="1"/>
    <col min="8964" max="8964" width="13.85546875" style="96" customWidth="1"/>
    <col min="8965" max="8965" width="22" style="96" customWidth="1"/>
    <col min="8966" max="8966" width="24.42578125" style="96" customWidth="1"/>
    <col min="8967" max="8967" width="28.28515625" style="96" customWidth="1"/>
    <col min="8968" max="9210" width="9.140625" style="96"/>
    <col min="9211" max="9211" width="6.5703125" style="96" customWidth="1"/>
    <col min="9212" max="9212" width="12.85546875" style="96" customWidth="1"/>
    <col min="9213" max="9213" width="13.7109375" style="96" customWidth="1"/>
    <col min="9214" max="9214" width="25.7109375" style="96" customWidth="1"/>
    <col min="9215" max="9215" width="35.140625" style="96" customWidth="1"/>
    <col min="9216" max="9216" width="13.5703125" style="96" customWidth="1"/>
    <col min="9217" max="9217" width="17.7109375" style="96" customWidth="1"/>
    <col min="9218" max="9219" width="19" style="96" customWidth="1"/>
    <col min="9220" max="9220" width="13.85546875" style="96" customWidth="1"/>
    <col min="9221" max="9221" width="22" style="96" customWidth="1"/>
    <col min="9222" max="9222" width="24.42578125" style="96" customWidth="1"/>
    <col min="9223" max="9223" width="28.28515625" style="96" customWidth="1"/>
    <col min="9224" max="9466" width="9.140625" style="96"/>
    <col min="9467" max="9467" width="6.5703125" style="96" customWidth="1"/>
    <col min="9468" max="9468" width="12.85546875" style="96" customWidth="1"/>
    <col min="9469" max="9469" width="13.7109375" style="96" customWidth="1"/>
    <col min="9470" max="9470" width="25.7109375" style="96" customWidth="1"/>
    <col min="9471" max="9471" width="35.140625" style="96" customWidth="1"/>
    <col min="9472" max="9472" width="13.5703125" style="96" customWidth="1"/>
    <col min="9473" max="9473" width="17.7109375" style="96" customWidth="1"/>
    <col min="9474" max="9475" width="19" style="96" customWidth="1"/>
    <col min="9476" max="9476" width="13.85546875" style="96" customWidth="1"/>
    <col min="9477" max="9477" width="22" style="96" customWidth="1"/>
    <col min="9478" max="9478" width="24.42578125" style="96" customWidth="1"/>
    <col min="9479" max="9479" width="28.28515625" style="96" customWidth="1"/>
    <col min="9480" max="9722" width="9.140625" style="96"/>
    <col min="9723" max="9723" width="6.5703125" style="96" customWidth="1"/>
    <col min="9724" max="9724" width="12.85546875" style="96" customWidth="1"/>
    <col min="9725" max="9725" width="13.7109375" style="96" customWidth="1"/>
    <col min="9726" max="9726" width="25.7109375" style="96" customWidth="1"/>
    <col min="9727" max="9727" width="35.140625" style="96" customWidth="1"/>
    <col min="9728" max="9728" width="13.5703125" style="96" customWidth="1"/>
    <col min="9729" max="9729" width="17.7109375" style="96" customWidth="1"/>
    <col min="9730" max="9731" width="19" style="96" customWidth="1"/>
    <col min="9732" max="9732" width="13.85546875" style="96" customWidth="1"/>
    <col min="9733" max="9733" width="22" style="96" customWidth="1"/>
    <col min="9734" max="9734" width="24.42578125" style="96" customWidth="1"/>
    <col min="9735" max="9735" width="28.28515625" style="96" customWidth="1"/>
    <col min="9736" max="9978" width="9.140625" style="96"/>
    <col min="9979" max="9979" width="6.5703125" style="96" customWidth="1"/>
    <col min="9980" max="9980" width="12.85546875" style="96" customWidth="1"/>
    <col min="9981" max="9981" width="13.7109375" style="96" customWidth="1"/>
    <col min="9982" max="9982" width="25.7109375" style="96" customWidth="1"/>
    <col min="9983" max="9983" width="35.140625" style="96" customWidth="1"/>
    <col min="9984" max="9984" width="13.5703125" style="96" customWidth="1"/>
    <col min="9985" max="9985" width="17.7109375" style="96" customWidth="1"/>
    <col min="9986" max="9987" width="19" style="96" customWidth="1"/>
    <col min="9988" max="9988" width="13.85546875" style="96" customWidth="1"/>
    <col min="9989" max="9989" width="22" style="96" customWidth="1"/>
    <col min="9990" max="9990" width="24.42578125" style="96" customWidth="1"/>
    <col min="9991" max="9991" width="28.28515625" style="96" customWidth="1"/>
    <col min="9992" max="10234" width="9.140625" style="96"/>
    <col min="10235" max="10235" width="6.5703125" style="96" customWidth="1"/>
    <col min="10236" max="10236" width="12.85546875" style="96" customWidth="1"/>
    <col min="10237" max="10237" width="13.7109375" style="96" customWidth="1"/>
    <col min="10238" max="10238" width="25.7109375" style="96" customWidth="1"/>
    <col min="10239" max="10239" width="35.140625" style="96" customWidth="1"/>
    <col min="10240" max="10240" width="13.5703125" style="96" customWidth="1"/>
    <col min="10241" max="10241" width="17.7109375" style="96" customWidth="1"/>
    <col min="10242" max="10243" width="19" style="96" customWidth="1"/>
    <col min="10244" max="10244" width="13.85546875" style="96" customWidth="1"/>
    <col min="10245" max="10245" width="22" style="96" customWidth="1"/>
    <col min="10246" max="10246" width="24.42578125" style="96" customWidth="1"/>
    <col min="10247" max="10247" width="28.28515625" style="96" customWidth="1"/>
    <col min="10248" max="10490" width="9.140625" style="96"/>
    <col min="10491" max="10491" width="6.5703125" style="96" customWidth="1"/>
    <col min="10492" max="10492" width="12.85546875" style="96" customWidth="1"/>
    <col min="10493" max="10493" width="13.7109375" style="96" customWidth="1"/>
    <col min="10494" max="10494" width="25.7109375" style="96" customWidth="1"/>
    <col min="10495" max="10495" width="35.140625" style="96" customWidth="1"/>
    <col min="10496" max="10496" width="13.5703125" style="96" customWidth="1"/>
    <col min="10497" max="10497" width="17.7109375" style="96" customWidth="1"/>
    <col min="10498" max="10499" width="19" style="96" customWidth="1"/>
    <col min="10500" max="10500" width="13.85546875" style="96" customWidth="1"/>
    <col min="10501" max="10501" width="22" style="96" customWidth="1"/>
    <col min="10502" max="10502" width="24.42578125" style="96" customWidth="1"/>
    <col min="10503" max="10503" width="28.28515625" style="96" customWidth="1"/>
    <col min="10504" max="10746" width="9.140625" style="96"/>
    <col min="10747" max="10747" width="6.5703125" style="96" customWidth="1"/>
    <col min="10748" max="10748" width="12.85546875" style="96" customWidth="1"/>
    <col min="10749" max="10749" width="13.7109375" style="96" customWidth="1"/>
    <col min="10750" max="10750" width="25.7109375" style="96" customWidth="1"/>
    <col min="10751" max="10751" width="35.140625" style="96" customWidth="1"/>
    <col min="10752" max="10752" width="13.5703125" style="96" customWidth="1"/>
    <col min="10753" max="10753" width="17.7109375" style="96" customWidth="1"/>
    <col min="10754" max="10755" width="19" style="96" customWidth="1"/>
    <col min="10756" max="10756" width="13.85546875" style="96" customWidth="1"/>
    <col min="10757" max="10757" width="22" style="96" customWidth="1"/>
    <col min="10758" max="10758" width="24.42578125" style="96" customWidth="1"/>
    <col min="10759" max="10759" width="28.28515625" style="96" customWidth="1"/>
    <col min="10760" max="11002" width="9.140625" style="96"/>
    <col min="11003" max="11003" width="6.5703125" style="96" customWidth="1"/>
    <col min="11004" max="11004" width="12.85546875" style="96" customWidth="1"/>
    <col min="11005" max="11005" width="13.7109375" style="96" customWidth="1"/>
    <col min="11006" max="11006" width="25.7109375" style="96" customWidth="1"/>
    <col min="11007" max="11007" width="35.140625" style="96" customWidth="1"/>
    <col min="11008" max="11008" width="13.5703125" style="96" customWidth="1"/>
    <col min="11009" max="11009" width="17.7109375" style="96" customWidth="1"/>
    <col min="11010" max="11011" width="19" style="96" customWidth="1"/>
    <col min="11012" max="11012" width="13.85546875" style="96" customWidth="1"/>
    <col min="11013" max="11013" width="22" style="96" customWidth="1"/>
    <col min="11014" max="11014" width="24.42578125" style="96" customWidth="1"/>
    <col min="11015" max="11015" width="28.28515625" style="96" customWidth="1"/>
    <col min="11016" max="11258" width="9.140625" style="96"/>
    <col min="11259" max="11259" width="6.5703125" style="96" customWidth="1"/>
    <col min="11260" max="11260" width="12.85546875" style="96" customWidth="1"/>
    <col min="11261" max="11261" width="13.7109375" style="96" customWidth="1"/>
    <col min="11262" max="11262" width="25.7109375" style="96" customWidth="1"/>
    <col min="11263" max="11263" width="35.140625" style="96" customWidth="1"/>
    <col min="11264" max="11264" width="13.5703125" style="96" customWidth="1"/>
    <col min="11265" max="11265" width="17.7109375" style="96" customWidth="1"/>
    <col min="11266" max="11267" width="19" style="96" customWidth="1"/>
    <col min="11268" max="11268" width="13.85546875" style="96" customWidth="1"/>
    <col min="11269" max="11269" width="22" style="96" customWidth="1"/>
    <col min="11270" max="11270" width="24.42578125" style="96" customWidth="1"/>
    <col min="11271" max="11271" width="28.28515625" style="96" customWidth="1"/>
    <col min="11272" max="11514" width="9.140625" style="96"/>
    <col min="11515" max="11515" width="6.5703125" style="96" customWidth="1"/>
    <col min="11516" max="11516" width="12.85546875" style="96" customWidth="1"/>
    <col min="11517" max="11517" width="13.7109375" style="96" customWidth="1"/>
    <col min="11518" max="11518" width="25.7109375" style="96" customWidth="1"/>
    <col min="11519" max="11519" width="35.140625" style="96" customWidth="1"/>
    <col min="11520" max="11520" width="13.5703125" style="96" customWidth="1"/>
    <col min="11521" max="11521" width="17.7109375" style="96" customWidth="1"/>
    <col min="11522" max="11523" width="19" style="96" customWidth="1"/>
    <col min="11524" max="11524" width="13.85546875" style="96" customWidth="1"/>
    <col min="11525" max="11525" width="22" style="96" customWidth="1"/>
    <col min="11526" max="11526" width="24.42578125" style="96" customWidth="1"/>
    <col min="11527" max="11527" width="28.28515625" style="96" customWidth="1"/>
    <col min="11528" max="11770" width="9.140625" style="96"/>
    <col min="11771" max="11771" width="6.5703125" style="96" customWidth="1"/>
    <col min="11772" max="11772" width="12.85546875" style="96" customWidth="1"/>
    <col min="11773" max="11773" width="13.7109375" style="96" customWidth="1"/>
    <col min="11774" max="11774" width="25.7109375" style="96" customWidth="1"/>
    <col min="11775" max="11775" width="35.140625" style="96" customWidth="1"/>
    <col min="11776" max="11776" width="13.5703125" style="96" customWidth="1"/>
    <col min="11777" max="11777" width="17.7109375" style="96" customWidth="1"/>
    <col min="11778" max="11779" width="19" style="96" customWidth="1"/>
    <col min="11780" max="11780" width="13.85546875" style="96" customWidth="1"/>
    <col min="11781" max="11781" width="22" style="96" customWidth="1"/>
    <col min="11782" max="11782" width="24.42578125" style="96" customWidth="1"/>
    <col min="11783" max="11783" width="28.28515625" style="96" customWidth="1"/>
    <col min="11784" max="12026" width="9.140625" style="96"/>
    <col min="12027" max="12027" width="6.5703125" style="96" customWidth="1"/>
    <col min="12028" max="12028" width="12.85546875" style="96" customWidth="1"/>
    <col min="12029" max="12029" width="13.7109375" style="96" customWidth="1"/>
    <col min="12030" max="12030" width="25.7109375" style="96" customWidth="1"/>
    <col min="12031" max="12031" width="35.140625" style="96" customWidth="1"/>
    <col min="12032" max="12032" width="13.5703125" style="96" customWidth="1"/>
    <col min="12033" max="12033" width="17.7109375" style="96" customWidth="1"/>
    <col min="12034" max="12035" width="19" style="96" customWidth="1"/>
    <col min="12036" max="12036" width="13.85546875" style="96" customWidth="1"/>
    <col min="12037" max="12037" width="22" style="96" customWidth="1"/>
    <col min="12038" max="12038" width="24.42578125" style="96" customWidth="1"/>
    <col min="12039" max="12039" width="28.28515625" style="96" customWidth="1"/>
    <col min="12040" max="12282" width="9.140625" style="96"/>
    <col min="12283" max="12283" width="6.5703125" style="96" customWidth="1"/>
    <col min="12284" max="12284" width="12.85546875" style="96" customWidth="1"/>
    <col min="12285" max="12285" width="13.7109375" style="96" customWidth="1"/>
    <col min="12286" max="12286" width="25.7109375" style="96" customWidth="1"/>
    <col min="12287" max="12287" width="35.140625" style="96" customWidth="1"/>
    <col min="12288" max="12288" width="13.5703125" style="96" customWidth="1"/>
    <col min="12289" max="12289" width="17.7109375" style="96" customWidth="1"/>
    <col min="12290" max="12291" width="19" style="96" customWidth="1"/>
    <col min="12292" max="12292" width="13.85546875" style="96" customWidth="1"/>
    <col min="12293" max="12293" width="22" style="96" customWidth="1"/>
    <col min="12294" max="12294" width="24.42578125" style="96" customWidth="1"/>
    <col min="12295" max="12295" width="28.28515625" style="96" customWidth="1"/>
    <col min="12296" max="12538" width="9.140625" style="96"/>
    <col min="12539" max="12539" width="6.5703125" style="96" customWidth="1"/>
    <col min="12540" max="12540" width="12.85546875" style="96" customWidth="1"/>
    <col min="12541" max="12541" width="13.7109375" style="96" customWidth="1"/>
    <col min="12542" max="12542" width="25.7109375" style="96" customWidth="1"/>
    <col min="12543" max="12543" width="35.140625" style="96" customWidth="1"/>
    <col min="12544" max="12544" width="13.5703125" style="96" customWidth="1"/>
    <col min="12545" max="12545" width="17.7109375" style="96" customWidth="1"/>
    <col min="12546" max="12547" width="19" style="96" customWidth="1"/>
    <col min="12548" max="12548" width="13.85546875" style="96" customWidth="1"/>
    <col min="12549" max="12549" width="22" style="96" customWidth="1"/>
    <col min="12550" max="12550" width="24.42578125" style="96" customWidth="1"/>
    <col min="12551" max="12551" width="28.28515625" style="96" customWidth="1"/>
    <col min="12552" max="12794" width="9.140625" style="96"/>
    <col min="12795" max="12795" width="6.5703125" style="96" customWidth="1"/>
    <col min="12796" max="12796" width="12.85546875" style="96" customWidth="1"/>
    <col min="12797" max="12797" width="13.7109375" style="96" customWidth="1"/>
    <col min="12798" max="12798" width="25.7109375" style="96" customWidth="1"/>
    <col min="12799" max="12799" width="35.140625" style="96" customWidth="1"/>
    <col min="12800" max="12800" width="13.5703125" style="96" customWidth="1"/>
    <col min="12801" max="12801" width="17.7109375" style="96" customWidth="1"/>
    <col min="12802" max="12803" width="19" style="96" customWidth="1"/>
    <col min="12804" max="12804" width="13.85546875" style="96" customWidth="1"/>
    <col min="12805" max="12805" width="22" style="96" customWidth="1"/>
    <col min="12806" max="12806" width="24.42578125" style="96" customWidth="1"/>
    <col min="12807" max="12807" width="28.28515625" style="96" customWidth="1"/>
    <col min="12808" max="13050" width="9.140625" style="96"/>
    <col min="13051" max="13051" width="6.5703125" style="96" customWidth="1"/>
    <col min="13052" max="13052" width="12.85546875" style="96" customWidth="1"/>
    <col min="13053" max="13053" width="13.7109375" style="96" customWidth="1"/>
    <col min="13054" max="13054" width="25.7109375" style="96" customWidth="1"/>
    <col min="13055" max="13055" width="35.140625" style="96" customWidth="1"/>
    <col min="13056" max="13056" width="13.5703125" style="96" customWidth="1"/>
    <col min="13057" max="13057" width="17.7109375" style="96" customWidth="1"/>
    <col min="13058" max="13059" width="19" style="96" customWidth="1"/>
    <col min="13060" max="13060" width="13.85546875" style="96" customWidth="1"/>
    <col min="13061" max="13061" width="22" style="96" customWidth="1"/>
    <col min="13062" max="13062" width="24.42578125" style="96" customWidth="1"/>
    <col min="13063" max="13063" width="28.28515625" style="96" customWidth="1"/>
    <col min="13064" max="13306" width="9.140625" style="96"/>
    <col min="13307" max="13307" width="6.5703125" style="96" customWidth="1"/>
    <col min="13308" max="13308" width="12.85546875" style="96" customWidth="1"/>
    <col min="13309" max="13309" width="13.7109375" style="96" customWidth="1"/>
    <col min="13310" max="13310" width="25.7109375" style="96" customWidth="1"/>
    <col min="13311" max="13311" width="35.140625" style="96" customWidth="1"/>
    <col min="13312" max="13312" width="13.5703125" style="96" customWidth="1"/>
    <col min="13313" max="13313" width="17.7109375" style="96" customWidth="1"/>
    <col min="13314" max="13315" width="19" style="96" customWidth="1"/>
    <col min="13316" max="13316" width="13.85546875" style="96" customWidth="1"/>
    <col min="13317" max="13317" width="22" style="96" customWidth="1"/>
    <col min="13318" max="13318" width="24.42578125" style="96" customWidth="1"/>
    <col min="13319" max="13319" width="28.28515625" style="96" customWidth="1"/>
    <col min="13320" max="13562" width="9.140625" style="96"/>
    <col min="13563" max="13563" width="6.5703125" style="96" customWidth="1"/>
    <col min="13564" max="13564" width="12.85546875" style="96" customWidth="1"/>
    <col min="13565" max="13565" width="13.7109375" style="96" customWidth="1"/>
    <col min="13566" max="13566" width="25.7109375" style="96" customWidth="1"/>
    <col min="13567" max="13567" width="35.140625" style="96" customWidth="1"/>
    <col min="13568" max="13568" width="13.5703125" style="96" customWidth="1"/>
    <col min="13569" max="13569" width="17.7109375" style="96" customWidth="1"/>
    <col min="13570" max="13571" width="19" style="96" customWidth="1"/>
    <col min="13572" max="13572" width="13.85546875" style="96" customWidth="1"/>
    <col min="13573" max="13573" width="22" style="96" customWidth="1"/>
    <col min="13574" max="13574" width="24.42578125" style="96" customWidth="1"/>
    <col min="13575" max="13575" width="28.28515625" style="96" customWidth="1"/>
    <col min="13576" max="13818" width="9.140625" style="96"/>
    <col min="13819" max="13819" width="6.5703125" style="96" customWidth="1"/>
    <col min="13820" max="13820" width="12.85546875" style="96" customWidth="1"/>
    <col min="13821" max="13821" width="13.7109375" style="96" customWidth="1"/>
    <col min="13822" max="13822" width="25.7109375" style="96" customWidth="1"/>
    <col min="13823" max="13823" width="35.140625" style="96" customWidth="1"/>
    <col min="13824" max="13824" width="13.5703125" style="96" customWidth="1"/>
    <col min="13825" max="13825" width="17.7109375" style="96" customWidth="1"/>
    <col min="13826" max="13827" width="19" style="96" customWidth="1"/>
    <col min="13828" max="13828" width="13.85546875" style="96" customWidth="1"/>
    <col min="13829" max="13829" width="22" style="96" customWidth="1"/>
    <col min="13830" max="13830" width="24.42578125" style="96" customWidth="1"/>
    <col min="13831" max="13831" width="28.28515625" style="96" customWidth="1"/>
    <col min="13832" max="14074" width="9.140625" style="96"/>
    <col min="14075" max="14075" width="6.5703125" style="96" customWidth="1"/>
    <col min="14076" max="14076" width="12.85546875" style="96" customWidth="1"/>
    <col min="14077" max="14077" width="13.7109375" style="96" customWidth="1"/>
    <col min="14078" max="14078" width="25.7109375" style="96" customWidth="1"/>
    <col min="14079" max="14079" width="35.140625" style="96" customWidth="1"/>
    <col min="14080" max="14080" width="13.5703125" style="96" customWidth="1"/>
    <col min="14081" max="14081" width="17.7109375" style="96" customWidth="1"/>
    <col min="14082" max="14083" width="19" style="96" customWidth="1"/>
    <col min="14084" max="14084" width="13.85546875" style="96" customWidth="1"/>
    <col min="14085" max="14085" width="22" style="96" customWidth="1"/>
    <col min="14086" max="14086" width="24.42578125" style="96" customWidth="1"/>
    <col min="14087" max="14087" width="28.28515625" style="96" customWidth="1"/>
    <col min="14088" max="14330" width="9.140625" style="96"/>
    <col min="14331" max="14331" width="6.5703125" style="96" customWidth="1"/>
    <col min="14332" max="14332" width="12.85546875" style="96" customWidth="1"/>
    <col min="14333" max="14333" width="13.7109375" style="96" customWidth="1"/>
    <col min="14334" max="14334" width="25.7109375" style="96" customWidth="1"/>
    <col min="14335" max="14335" width="35.140625" style="96" customWidth="1"/>
    <col min="14336" max="14336" width="13.5703125" style="96" customWidth="1"/>
    <col min="14337" max="14337" width="17.7109375" style="96" customWidth="1"/>
    <col min="14338" max="14339" width="19" style="96" customWidth="1"/>
    <col min="14340" max="14340" width="13.85546875" style="96" customWidth="1"/>
    <col min="14341" max="14341" width="22" style="96" customWidth="1"/>
    <col min="14342" max="14342" width="24.42578125" style="96" customWidth="1"/>
    <col min="14343" max="14343" width="28.28515625" style="96" customWidth="1"/>
    <col min="14344" max="14586" width="9.140625" style="96"/>
    <col min="14587" max="14587" width="6.5703125" style="96" customWidth="1"/>
    <col min="14588" max="14588" width="12.85546875" style="96" customWidth="1"/>
    <col min="14589" max="14589" width="13.7109375" style="96" customWidth="1"/>
    <col min="14590" max="14590" width="25.7109375" style="96" customWidth="1"/>
    <col min="14591" max="14591" width="35.140625" style="96" customWidth="1"/>
    <col min="14592" max="14592" width="13.5703125" style="96" customWidth="1"/>
    <col min="14593" max="14593" width="17.7109375" style="96" customWidth="1"/>
    <col min="14594" max="14595" width="19" style="96" customWidth="1"/>
    <col min="14596" max="14596" width="13.85546875" style="96" customWidth="1"/>
    <col min="14597" max="14597" width="22" style="96" customWidth="1"/>
    <col min="14598" max="14598" width="24.42578125" style="96" customWidth="1"/>
    <col min="14599" max="14599" width="28.28515625" style="96" customWidth="1"/>
    <col min="14600" max="14842" width="9.140625" style="96"/>
    <col min="14843" max="14843" width="6.5703125" style="96" customWidth="1"/>
    <col min="14844" max="14844" width="12.85546875" style="96" customWidth="1"/>
    <col min="14845" max="14845" width="13.7109375" style="96" customWidth="1"/>
    <col min="14846" max="14846" width="25.7109375" style="96" customWidth="1"/>
    <col min="14847" max="14847" width="35.140625" style="96" customWidth="1"/>
    <col min="14848" max="14848" width="13.5703125" style="96" customWidth="1"/>
    <col min="14849" max="14849" width="17.7109375" style="96" customWidth="1"/>
    <col min="14850" max="14851" width="19" style="96" customWidth="1"/>
    <col min="14852" max="14852" width="13.85546875" style="96" customWidth="1"/>
    <col min="14853" max="14853" width="22" style="96" customWidth="1"/>
    <col min="14854" max="14854" width="24.42578125" style="96" customWidth="1"/>
    <col min="14855" max="14855" width="28.28515625" style="96" customWidth="1"/>
    <col min="14856" max="15098" width="9.140625" style="96"/>
    <col min="15099" max="15099" width="6.5703125" style="96" customWidth="1"/>
    <col min="15100" max="15100" width="12.85546875" style="96" customWidth="1"/>
    <col min="15101" max="15101" width="13.7109375" style="96" customWidth="1"/>
    <col min="15102" max="15102" width="25.7109375" style="96" customWidth="1"/>
    <col min="15103" max="15103" width="35.140625" style="96" customWidth="1"/>
    <col min="15104" max="15104" width="13.5703125" style="96" customWidth="1"/>
    <col min="15105" max="15105" width="17.7109375" style="96" customWidth="1"/>
    <col min="15106" max="15107" width="19" style="96" customWidth="1"/>
    <col min="15108" max="15108" width="13.85546875" style="96" customWidth="1"/>
    <col min="15109" max="15109" width="22" style="96" customWidth="1"/>
    <col min="15110" max="15110" width="24.42578125" style="96" customWidth="1"/>
    <col min="15111" max="15111" width="28.28515625" style="96" customWidth="1"/>
    <col min="15112" max="15354" width="9.140625" style="96"/>
    <col min="15355" max="15355" width="6.5703125" style="96" customWidth="1"/>
    <col min="15356" max="15356" width="12.85546875" style="96" customWidth="1"/>
    <col min="15357" max="15357" width="13.7109375" style="96" customWidth="1"/>
    <col min="15358" max="15358" width="25.7109375" style="96" customWidth="1"/>
    <col min="15359" max="15359" width="35.140625" style="96" customWidth="1"/>
    <col min="15360" max="15360" width="13.5703125" style="96" customWidth="1"/>
    <col min="15361" max="15361" width="17.7109375" style="96" customWidth="1"/>
    <col min="15362" max="15363" width="19" style="96" customWidth="1"/>
    <col min="15364" max="15364" width="13.85546875" style="96" customWidth="1"/>
    <col min="15365" max="15365" width="22" style="96" customWidth="1"/>
    <col min="15366" max="15366" width="24.42578125" style="96" customWidth="1"/>
    <col min="15367" max="15367" width="28.28515625" style="96" customWidth="1"/>
    <col min="15368" max="15610" width="9.140625" style="96"/>
    <col min="15611" max="15611" width="6.5703125" style="96" customWidth="1"/>
    <col min="15612" max="15612" width="12.85546875" style="96" customWidth="1"/>
    <col min="15613" max="15613" width="13.7109375" style="96" customWidth="1"/>
    <col min="15614" max="15614" width="25.7109375" style="96" customWidth="1"/>
    <col min="15615" max="15615" width="35.140625" style="96" customWidth="1"/>
    <col min="15616" max="15616" width="13.5703125" style="96" customWidth="1"/>
    <col min="15617" max="15617" width="17.7109375" style="96" customWidth="1"/>
    <col min="15618" max="15619" width="19" style="96" customWidth="1"/>
    <col min="15620" max="15620" width="13.85546875" style="96" customWidth="1"/>
    <col min="15621" max="15621" width="22" style="96" customWidth="1"/>
    <col min="15622" max="15622" width="24.42578125" style="96" customWidth="1"/>
    <col min="15623" max="15623" width="28.28515625" style="96" customWidth="1"/>
    <col min="15624" max="15866" width="9.140625" style="96"/>
    <col min="15867" max="15867" width="6.5703125" style="96" customWidth="1"/>
    <col min="15868" max="15868" width="12.85546875" style="96" customWidth="1"/>
    <col min="15869" max="15869" width="13.7109375" style="96" customWidth="1"/>
    <col min="15870" max="15870" width="25.7109375" style="96" customWidth="1"/>
    <col min="15871" max="15871" width="35.140625" style="96" customWidth="1"/>
    <col min="15872" max="15872" width="13.5703125" style="96" customWidth="1"/>
    <col min="15873" max="15873" width="17.7109375" style="96" customWidth="1"/>
    <col min="15874" max="15875" width="19" style="96" customWidth="1"/>
    <col min="15876" max="15876" width="13.85546875" style="96" customWidth="1"/>
    <col min="15877" max="15877" width="22" style="96" customWidth="1"/>
    <col min="15878" max="15878" width="24.42578125" style="96" customWidth="1"/>
    <col min="15879" max="15879" width="28.28515625" style="96" customWidth="1"/>
    <col min="15880" max="16122" width="9.140625" style="96"/>
    <col min="16123" max="16123" width="6.5703125" style="96" customWidth="1"/>
    <col min="16124" max="16124" width="12.85546875" style="96" customWidth="1"/>
    <col min="16125" max="16125" width="13.7109375" style="96" customWidth="1"/>
    <col min="16126" max="16126" width="25.7109375" style="96" customWidth="1"/>
    <col min="16127" max="16127" width="35.140625" style="96" customWidth="1"/>
    <col min="16128" max="16128" width="13.5703125" style="96" customWidth="1"/>
    <col min="16129" max="16129" width="17.7109375" style="96" customWidth="1"/>
    <col min="16130" max="16131" width="19" style="96" customWidth="1"/>
    <col min="16132" max="16132" width="13.85546875" style="96" customWidth="1"/>
    <col min="16133" max="16133" width="22" style="96" customWidth="1"/>
    <col min="16134" max="16134" width="24.42578125" style="96" customWidth="1"/>
    <col min="16135" max="16135" width="28.28515625" style="96" customWidth="1"/>
    <col min="16136" max="16384" width="9.140625" style="96"/>
  </cols>
  <sheetData>
    <row r="2" spans="1:6">
      <c r="A2" s="95" t="s">
        <v>13</v>
      </c>
      <c r="B2" s="95"/>
      <c r="C2" s="95"/>
      <c r="D2" s="95"/>
    </row>
    <row r="3" spans="1:6" ht="22.5" customHeight="1">
      <c r="A3" s="95" t="s">
        <v>14</v>
      </c>
      <c r="B3" s="95"/>
      <c r="C3" s="95"/>
      <c r="D3" s="95"/>
    </row>
    <row r="4" spans="1:6" ht="21.75" customHeight="1">
      <c r="A4" s="95" t="s">
        <v>22</v>
      </c>
      <c r="B4" s="95"/>
      <c r="C4" s="95"/>
      <c r="D4" s="95"/>
    </row>
    <row r="5" spans="1:6" ht="24" customHeight="1" thickBot="1">
      <c r="A5" s="95"/>
      <c r="B5" s="95"/>
      <c r="C5" s="95"/>
      <c r="D5" s="95" t="s">
        <v>50</v>
      </c>
      <c r="E5" s="97"/>
    </row>
    <row r="6" spans="1:6" s="104" customFormat="1" ht="82.5">
      <c r="A6" s="80" t="s">
        <v>23</v>
      </c>
      <c r="B6" s="81" t="s">
        <v>24</v>
      </c>
      <c r="C6" s="82" t="s">
        <v>25</v>
      </c>
      <c r="D6" s="82" t="s">
        <v>15</v>
      </c>
      <c r="E6" s="82" t="s">
        <v>26</v>
      </c>
      <c r="F6" s="83" t="s">
        <v>28</v>
      </c>
    </row>
    <row r="7" spans="1:6" s="109" customFormat="1" ht="48" customHeight="1">
      <c r="A7" s="105">
        <v>1</v>
      </c>
      <c r="B7" s="106">
        <v>43346</v>
      </c>
      <c r="C7" s="98">
        <v>1180</v>
      </c>
      <c r="D7" s="107" t="s">
        <v>64</v>
      </c>
      <c r="E7" s="98" t="s">
        <v>230</v>
      </c>
      <c r="F7" s="108">
        <v>255.75</v>
      </c>
    </row>
    <row r="8" spans="1:6" s="109" customFormat="1" ht="43.5" customHeight="1">
      <c r="A8" s="110">
        <f>1+A7</f>
        <v>2</v>
      </c>
      <c r="B8" s="111">
        <v>43346</v>
      </c>
      <c r="C8" s="98">
        <v>1182</v>
      </c>
      <c r="D8" s="107" t="s">
        <v>64</v>
      </c>
      <c r="E8" s="98" t="s">
        <v>231</v>
      </c>
      <c r="F8" s="108">
        <v>255.75</v>
      </c>
    </row>
    <row r="9" spans="1:6" s="109" customFormat="1" ht="41.25" customHeight="1">
      <c r="A9" s="110">
        <f t="shared" ref="A9:A72" si="0">1+A8</f>
        <v>3</v>
      </c>
      <c r="B9" s="111">
        <v>43346</v>
      </c>
      <c r="C9" s="98">
        <v>1183</v>
      </c>
      <c r="D9" s="107" t="s">
        <v>64</v>
      </c>
      <c r="E9" s="98" t="s">
        <v>232</v>
      </c>
      <c r="F9" s="108">
        <v>255.75</v>
      </c>
    </row>
    <row r="10" spans="1:6" s="109" customFormat="1" ht="57" customHeight="1">
      <c r="A10" s="110">
        <f t="shared" si="0"/>
        <v>4</v>
      </c>
      <c r="B10" s="111">
        <v>43346</v>
      </c>
      <c r="C10" s="98">
        <v>2433</v>
      </c>
      <c r="D10" s="107" t="s">
        <v>65</v>
      </c>
      <c r="E10" s="98" t="s">
        <v>234</v>
      </c>
      <c r="F10" s="99">
        <v>25</v>
      </c>
    </row>
    <row r="11" spans="1:6" s="109" customFormat="1" ht="55.5" customHeight="1">
      <c r="A11" s="110">
        <f t="shared" si="0"/>
        <v>5</v>
      </c>
      <c r="B11" s="111">
        <v>43347</v>
      </c>
      <c r="C11" s="98">
        <v>2439</v>
      </c>
      <c r="D11" s="107" t="s">
        <v>64</v>
      </c>
      <c r="E11" s="98" t="s">
        <v>260</v>
      </c>
      <c r="F11" s="99">
        <v>2911</v>
      </c>
    </row>
    <row r="12" spans="1:6" s="109" customFormat="1" ht="37.5" customHeight="1">
      <c r="A12" s="110">
        <f t="shared" si="0"/>
        <v>6</v>
      </c>
      <c r="B12" s="111">
        <v>43348</v>
      </c>
      <c r="C12" s="98">
        <v>2524</v>
      </c>
      <c r="D12" s="107" t="s">
        <v>66</v>
      </c>
      <c r="E12" s="98" t="s">
        <v>67</v>
      </c>
      <c r="F12" s="99">
        <v>586.15</v>
      </c>
    </row>
    <row r="13" spans="1:6" s="109" customFormat="1" ht="41.25" customHeight="1">
      <c r="A13" s="110">
        <f t="shared" si="0"/>
        <v>7</v>
      </c>
      <c r="B13" s="111">
        <v>43348</v>
      </c>
      <c r="C13" s="98">
        <v>2525</v>
      </c>
      <c r="D13" s="107" t="s">
        <v>68</v>
      </c>
      <c r="E13" s="98" t="s">
        <v>69</v>
      </c>
      <c r="F13" s="99">
        <v>364.73</v>
      </c>
    </row>
    <row r="14" spans="1:6" s="109" customFormat="1" ht="42" customHeight="1">
      <c r="A14" s="110">
        <f t="shared" si="0"/>
        <v>8</v>
      </c>
      <c r="B14" s="111">
        <v>43349</v>
      </c>
      <c r="C14" s="98">
        <v>1194</v>
      </c>
      <c r="D14" s="107" t="s">
        <v>64</v>
      </c>
      <c r="E14" s="98" t="s">
        <v>70</v>
      </c>
      <c r="F14" s="99">
        <v>810</v>
      </c>
    </row>
    <row r="15" spans="1:6" s="109" customFormat="1" ht="46.5" customHeight="1">
      <c r="A15" s="110">
        <f t="shared" si="0"/>
        <v>9</v>
      </c>
      <c r="B15" s="111">
        <v>43349</v>
      </c>
      <c r="C15" s="98">
        <v>1197</v>
      </c>
      <c r="D15" s="107" t="s">
        <v>266</v>
      </c>
      <c r="E15" s="98" t="s">
        <v>251</v>
      </c>
      <c r="F15" s="99">
        <f>480-96.73</f>
        <v>383.27</v>
      </c>
    </row>
    <row r="16" spans="1:6" s="109" customFormat="1" ht="45" customHeight="1">
      <c r="A16" s="110">
        <f t="shared" si="0"/>
        <v>10</v>
      </c>
      <c r="B16" s="111">
        <v>43349</v>
      </c>
      <c r="C16" s="98" t="s">
        <v>235</v>
      </c>
      <c r="D16" s="107" t="s">
        <v>64</v>
      </c>
      <c r="E16" s="98" t="s">
        <v>237</v>
      </c>
      <c r="F16" s="99">
        <f>2450-11.99</f>
        <v>2438.0100000000002</v>
      </c>
    </row>
    <row r="17" spans="1:6" s="109" customFormat="1" ht="46.5" customHeight="1">
      <c r="A17" s="110">
        <f t="shared" si="0"/>
        <v>11</v>
      </c>
      <c r="B17" s="111">
        <v>43349</v>
      </c>
      <c r="C17" s="98" t="s">
        <v>239</v>
      </c>
      <c r="D17" s="107" t="s">
        <v>64</v>
      </c>
      <c r="E17" s="98" t="s">
        <v>71</v>
      </c>
      <c r="F17" s="99">
        <f>2550-740</f>
        <v>1810</v>
      </c>
    </row>
    <row r="18" spans="1:6" s="109" customFormat="1" ht="48.75" customHeight="1">
      <c r="A18" s="110">
        <f t="shared" si="0"/>
        <v>12</v>
      </c>
      <c r="B18" s="111">
        <v>43349</v>
      </c>
      <c r="C18" s="98" t="s">
        <v>236</v>
      </c>
      <c r="D18" s="107" t="s">
        <v>64</v>
      </c>
      <c r="E18" s="98" t="s">
        <v>238</v>
      </c>
      <c r="F18" s="99">
        <f>2450-11.99</f>
        <v>2438.0100000000002</v>
      </c>
    </row>
    <row r="19" spans="1:6" s="109" customFormat="1" ht="50.25" customHeight="1">
      <c r="A19" s="110">
        <f t="shared" si="0"/>
        <v>13</v>
      </c>
      <c r="B19" s="111">
        <v>43349</v>
      </c>
      <c r="C19" s="98" t="s">
        <v>240</v>
      </c>
      <c r="D19" s="107" t="s">
        <v>64</v>
      </c>
      <c r="E19" s="98" t="s">
        <v>72</v>
      </c>
      <c r="F19" s="99">
        <f>2550-666.11</f>
        <v>1883.8899999999999</v>
      </c>
    </row>
    <row r="20" spans="1:6" s="109" customFormat="1" ht="78" customHeight="1">
      <c r="A20" s="110">
        <f t="shared" si="0"/>
        <v>14</v>
      </c>
      <c r="B20" s="111">
        <v>43350</v>
      </c>
      <c r="C20" s="98">
        <v>2447</v>
      </c>
      <c r="D20" s="107" t="s">
        <v>36</v>
      </c>
      <c r="E20" s="98" t="s">
        <v>74</v>
      </c>
      <c r="F20" s="99">
        <v>-123</v>
      </c>
    </row>
    <row r="21" spans="1:6" s="109" customFormat="1" ht="45" customHeight="1">
      <c r="A21" s="110">
        <f t="shared" si="0"/>
        <v>15</v>
      </c>
      <c r="B21" s="111">
        <v>43350</v>
      </c>
      <c r="C21" s="98">
        <v>2535</v>
      </c>
      <c r="D21" s="107" t="s">
        <v>75</v>
      </c>
      <c r="E21" s="98" t="s">
        <v>76</v>
      </c>
      <c r="F21" s="99">
        <v>18343.54</v>
      </c>
    </row>
    <row r="22" spans="1:6" s="109" customFormat="1" ht="47.25" customHeight="1">
      <c r="A22" s="110">
        <f t="shared" si="0"/>
        <v>16</v>
      </c>
      <c r="B22" s="111">
        <v>43350</v>
      </c>
      <c r="C22" s="98">
        <v>2536</v>
      </c>
      <c r="D22" s="107" t="s">
        <v>77</v>
      </c>
      <c r="E22" s="98" t="s">
        <v>78</v>
      </c>
      <c r="F22" s="99">
        <v>3300</v>
      </c>
    </row>
    <row r="23" spans="1:6" s="109" customFormat="1" ht="43.5" customHeight="1">
      <c r="A23" s="110">
        <f t="shared" si="0"/>
        <v>17</v>
      </c>
      <c r="B23" s="111">
        <v>43353</v>
      </c>
      <c r="C23" s="98">
        <v>1209</v>
      </c>
      <c r="D23" s="107" t="s">
        <v>263</v>
      </c>
      <c r="E23" s="98" t="s">
        <v>265</v>
      </c>
      <c r="F23" s="99">
        <f>500-0.83</f>
        <v>499.17</v>
      </c>
    </row>
    <row r="24" spans="1:6" s="109" customFormat="1" ht="35.25" customHeight="1">
      <c r="A24" s="110">
        <f t="shared" si="0"/>
        <v>18</v>
      </c>
      <c r="B24" s="111">
        <v>43353</v>
      </c>
      <c r="C24" s="98">
        <v>1210</v>
      </c>
      <c r="D24" s="107" t="s">
        <v>77</v>
      </c>
      <c r="E24" s="98" t="s">
        <v>79</v>
      </c>
      <c r="F24" s="99">
        <v>100</v>
      </c>
    </row>
    <row r="25" spans="1:6" s="109" customFormat="1" ht="37.5" customHeight="1">
      <c r="A25" s="110">
        <f t="shared" si="0"/>
        <v>19</v>
      </c>
      <c r="B25" s="111">
        <v>43353</v>
      </c>
      <c r="C25" s="98">
        <v>1211</v>
      </c>
      <c r="D25" s="107" t="s">
        <v>264</v>
      </c>
      <c r="E25" s="98" t="s">
        <v>252</v>
      </c>
      <c r="F25" s="100">
        <v>100</v>
      </c>
    </row>
    <row r="26" spans="1:6" s="109" customFormat="1" ht="28.5" customHeight="1">
      <c r="A26" s="110">
        <f t="shared" si="0"/>
        <v>20</v>
      </c>
      <c r="B26" s="111">
        <v>43353</v>
      </c>
      <c r="C26" s="98">
        <v>2538</v>
      </c>
      <c r="D26" s="107" t="s">
        <v>80</v>
      </c>
      <c r="E26" s="98" t="s">
        <v>81</v>
      </c>
      <c r="F26" s="99">
        <v>33245.79</v>
      </c>
    </row>
    <row r="27" spans="1:6" s="109" customFormat="1" ht="27.75" customHeight="1">
      <c r="A27" s="110">
        <f t="shared" si="0"/>
        <v>21</v>
      </c>
      <c r="B27" s="111">
        <v>43354</v>
      </c>
      <c r="C27" s="98">
        <v>2543</v>
      </c>
      <c r="D27" s="107" t="s">
        <v>82</v>
      </c>
      <c r="E27" s="98" t="s">
        <v>83</v>
      </c>
      <c r="F27" s="99">
        <v>735</v>
      </c>
    </row>
    <row r="28" spans="1:6" s="109" customFormat="1" ht="35.25" customHeight="1">
      <c r="A28" s="110">
        <f t="shared" si="0"/>
        <v>22</v>
      </c>
      <c r="B28" s="111">
        <v>43354</v>
      </c>
      <c r="C28" s="98">
        <v>2544</v>
      </c>
      <c r="D28" s="107" t="s">
        <v>80</v>
      </c>
      <c r="E28" s="98" t="s">
        <v>84</v>
      </c>
      <c r="F28" s="99">
        <v>1195.17</v>
      </c>
    </row>
    <row r="29" spans="1:6" s="109" customFormat="1" ht="37.5" customHeight="1">
      <c r="A29" s="110">
        <f t="shared" si="0"/>
        <v>23</v>
      </c>
      <c r="B29" s="111">
        <v>43354</v>
      </c>
      <c r="C29" s="98">
        <v>2545</v>
      </c>
      <c r="D29" s="107" t="s">
        <v>80</v>
      </c>
      <c r="E29" s="98" t="s">
        <v>85</v>
      </c>
      <c r="F29" s="99">
        <v>2197.3200000000002</v>
      </c>
    </row>
    <row r="30" spans="1:6" s="109" customFormat="1" ht="36" customHeight="1">
      <c r="A30" s="110">
        <f t="shared" si="0"/>
        <v>24</v>
      </c>
      <c r="B30" s="111">
        <v>43354</v>
      </c>
      <c r="C30" s="98">
        <v>2546</v>
      </c>
      <c r="D30" s="107" t="s">
        <v>80</v>
      </c>
      <c r="E30" s="98" t="s">
        <v>86</v>
      </c>
      <c r="F30" s="99">
        <v>36.58</v>
      </c>
    </row>
    <row r="31" spans="1:6" s="109" customFormat="1" ht="54" customHeight="1">
      <c r="A31" s="110">
        <f t="shared" si="0"/>
        <v>25</v>
      </c>
      <c r="B31" s="111">
        <v>43355</v>
      </c>
      <c r="C31" s="98">
        <v>2552</v>
      </c>
      <c r="D31" s="107" t="s">
        <v>73</v>
      </c>
      <c r="E31" s="112" t="s">
        <v>87</v>
      </c>
      <c r="F31" s="99">
        <v>7000</v>
      </c>
    </row>
    <row r="32" spans="1:6" s="109" customFormat="1" ht="45.75" customHeight="1">
      <c r="A32" s="110">
        <f t="shared" si="0"/>
        <v>26</v>
      </c>
      <c r="B32" s="111">
        <v>43356</v>
      </c>
      <c r="C32" s="98">
        <v>2554</v>
      </c>
      <c r="D32" s="107" t="s">
        <v>77</v>
      </c>
      <c r="E32" s="98" t="s">
        <v>88</v>
      </c>
      <c r="F32" s="99">
        <v>2450</v>
      </c>
    </row>
    <row r="33" spans="1:6" s="109" customFormat="1" ht="45" customHeight="1">
      <c r="A33" s="110">
        <f t="shared" si="0"/>
        <v>27</v>
      </c>
      <c r="B33" s="111">
        <v>43356</v>
      </c>
      <c r="C33" s="98">
        <v>2556</v>
      </c>
      <c r="D33" s="107" t="s">
        <v>77</v>
      </c>
      <c r="E33" s="98" t="s">
        <v>89</v>
      </c>
      <c r="F33" s="99">
        <v>2450</v>
      </c>
    </row>
    <row r="34" spans="1:6" s="109" customFormat="1" ht="59.25" customHeight="1">
      <c r="A34" s="110">
        <f t="shared" si="0"/>
        <v>28</v>
      </c>
      <c r="B34" s="111">
        <v>43356</v>
      </c>
      <c r="C34" s="98">
        <v>2558</v>
      </c>
      <c r="D34" s="107" t="s">
        <v>77</v>
      </c>
      <c r="E34" s="98" t="s">
        <v>90</v>
      </c>
      <c r="F34" s="99">
        <v>1000</v>
      </c>
    </row>
    <row r="35" spans="1:6" s="109" customFormat="1" ht="33" customHeight="1">
      <c r="A35" s="110">
        <f t="shared" si="0"/>
        <v>29</v>
      </c>
      <c r="B35" s="111">
        <v>43356</v>
      </c>
      <c r="C35" s="98">
        <v>2579</v>
      </c>
      <c r="D35" s="107" t="s">
        <v>91</v>
      </c>
      <c r="E35" s="98" t="s">
        <v>92</v>
      </c>
      <c r="F35" s="99">
        <v>544.71</v>
      </c>
    </row>
    <row r="36" spans="1:6" s="109" customFormat="1" ht="57.75" customHeight="1">
      <c r="A36" s="110">
        <f t="shared" si="0"/>
        <v>30</v>
      </c>
      <c r="B36" s="111">
        <v>43356</v>
      </c>
      <c r="C36" s="98">
        <v>2581</v>
      </c>
      <c r="D36" s="107" t="s">
        <v>77</v>
      </c>
      <c r="E36" s="98" t="s">
        <v>253</v>
      </c>
      <c r="F36" s="99">
        <f>1000</f>
        <v>1000</v>
      </c>
    </row>
    <row r="37" spans="1:6" s="109" customFormat="1" ht="60" customHeight="1">
      <c r="A37" s="110">
        <f t="shared" si="0"/>
        <v>31</v>
      </c>
      <c r="B37" s="111">
        <v>43356</v>
      </c>
      <c r="C37" s="98">
        <v>2586</v>
      </c>
      <c r="D37" s="107" t="s">
        <v>77</v>
      </c>
      <c r="E37" s="98" t="s">
        <v>259</v>
      </c>
      <c r="F37" s="99">
        <v>822.5</v>
      </c>
    </row>
    <row r="38" spans="1:6" s="109" customFormat="1" ht="59.25" customHeight="1">
      <c r="A38" s="110">
        <f t="shared" si="0"/>
        <v>32</v>
      </c>
      <c r="B38" s="111">
        <v>43356</v>
      </c>
      <c r="C38" s="98">
        <v>2587</v>
      </c>
      <c r="D38" s="107" t="s">
        <v>77</v>
      </c>
      <c r="E38" s="98" t="s">
        <v>258</v>
      </c>
      <c r="F38" s="99">
        <v>822.5</v>
      </c>
    </row>
    <row r="39" spans="1:6" s="109" customFormat="1" ht="63" customHeight="1">
      <c r="A39" s="110">
        <f t="shared" si="0"/>
        <v>33</v>
      </c>
      <c r="B39" s="111">
        <v>43356</v>
      </c>
      <c r="C39" s="98">
        <v>2588</v>
      </c>
      <c r="D39" s="107" t="s">
        <v>77</v>
      </c>
      <c r="E39" s="98" t="s">
        <v>259</v>
      </c>
      <c r="F39" s="99">
        <v>822.5</v>
      </c>
    </row>
    <row r="40" spans="1:6" s="109" customFormat="1" ht="62.25" customHeight="1">
      <c r="A40" s="110">
        <f t="shared" si="0"/>
        <v>34</v>
      </c>
      <c r="B40" s="111">
        <v>43356</v>
      </c>
      <c r="C40" s="98">
        <v>2589</v>
      </c>
      <c r="D40" s="107" t="s">
        <v>77</v>
      </c>
      <c r="E40" s="98" t="s">
        <v>258</v>
      </c>
      <c r="F40" s="99">
        <v>822.5</v>
      </c>
    </row>
    <row r="41" spans="1:6" s="109" customFormat="1" ht="38.25" customHeight="1">
      <c r="A41" s="110">
        <f t="shared" si="0"/>
        <v>35</v>
      </c>
      <c r="B41" s="111">
        <v>43357</v>
      </c>
      <c r="C41" s="98">
        <v>1238</v>
      </c>
      <c r="D41" s="107" t="s">
        <v>77</v>
      </c>
      <c r="E41" s="98" t="s">
        <v>254</v>
      </c>
      <c r="F41" s="99">
        <f>1000-120</f>
        <v>880</v>
      </c>
    </row>
    <row r="42" spans="1:6" s="109" customFormat="1" ht="33" customHeight="1">
      <c r="A42" s="110">
        <f t="shared" si="0"/>
        <v>36</v>
      </c>
      <c r="B42" s="111">
        <v>43357</v>
      </c>
      <c r="C42" s="98">
        <v>1240</v>
      </c>
      <c r="D42" s="107" t="s">
        <v>77</v>
      </c>
      <c r="E42" s="98" t="s">
        <v>255</v>
      </c>
      <c r="F42" s="99">
        <v>822.5</v>
      </c>
    </row>
    <row r="43" spans="1:6" s="109" customFormat="1" ht="31.5" customHeight="1">
      <c r="A43" s="110">
        <f t="shared" si="0"/>
        <v>37</v>
      </c>
      <c r="B43" s="111">
        <v>43357</v>
      </c>
      <c r="C43" s="98">
        <v>1242</v>
      </c>
      <c r="D43" s="107" t="s">
        <v>64</v>
      </c>
      <c r="E43" s="98" t="s">
        <v>256</v>
      </c>
      <c r="F43" s="99">
        <v>822.5</v>
      </c>
    </row>
    <row r="44" spans="1:6" s="109" customFormat="1" ht="36" customHeight="1">
      <c r="A44" s="110">
        <f t="shared" si="0"/>
        <v>38</v>
      </c>
      <c r="B44" s="111">
        <v>43357</v>
      </c>
      <c r="C44" s="98">
        <v>1246</v>
      </c>
      <c r="D44" s="107" t="s">
        <v>64</v>
      </c>
      <c r="E44" s="98" t="s">
        <v>257</v>
      </c>
      <c r="F44" s="99">
        <v>540</v>
      </c>
    </row>
    <row r="45" spans="1:6" s="109" customFormat="1" ht="70.5" customHeight="1">
      <c r="A45" s="110">
        <f t="shared" si="0"/>
        <v>39</v>
      </c>
      <c r="B45" s="111">
        <v>43357</v>
      </c>
      <c r="C45" s="98">
        <v>4152</v>
      </c>
      <c r="D45" s="107" t="s">
        <v>36</v>
      </c>
      <c r="E45" s="98" t="s">
        <v>233</v>
      </c>
      <c r="F45" s="99">
        <v>-11332.8</v>
      </c>
    </row>
    <row r="46" spans="1:6" s="109" customFormat="1" ht="55.5" customHeight="1">
      <c r="A46" s="110">
        <f t="shared" si="0"/>
        <v>40</v>
      </c>
      <c r="B46" s="111">
        <v>43360</v>
      </c>
      <c r="C46" s="98">
        <v>1268</v>
      </c>
      <c r="D46" s="107" t="s">
        <v>64</v>
      </c>
      <c r="E46" s="98" t="s">
        <v>93</v>
      </c>
      <c r="F46" s="99">
        <v>-11.58</v>
      </c>
    </row>
    <row r="47" spans="1:6" s="109" customFormat="1" ht="54.75" customHeight="1">
      <c r="A47" s="110">
        <f t="shared" si="0"/>
        <v>41</v>
      </c>
      <c r="B47" s="111">
        <v>43363</v>
      </c>
      <c r="C47" s="98">
        <v>1289</v>
      </c>
      <c r="D47" s="107" t="s">
        <v>64</v>
      </c>
      <c r="E47" s="98" t="s">
        <v>94</v>
      </c>
      <c r="F47" s="99">
        <v>-55.36</v>
      </c>
    </row>
    <row r="48" spans="1:6" s="109" customFormat="1" ht="34.5" customHeight="1">
      <c r="A48" s="110">
        <f t="shared" si="0"/>
        <v>42</v>
      </c>
      <c r="B48" s="111">
        <v>43363</v>
      </c>
      <c r="C48" s="98">
        <v>1272</v>
      </c>
      <c r="D48" s="107" t="s">
        <v>64</v>
      </c>
      <c r="E48" s="98" t="s">
        <v>95</v>
      </c>
      <c r="F48" s="99">
        <v>600</v>
      </c>
    </row>
    <row r="49" spans="1:6" s="109" customFormat="1" ht="33" customHeight="1">
      <c r="A49" s="110">
        <f t="shared" si="0"/>
        <v>43</v>
      </c>
      <c r="B49" s="111">
        <v>43363</v>
      </c>
      <c r="C49" s="98">
        <v>1307</v>
      </c>
      <c r="D49" s="107" t="s">
        <v>64</v>
      </c>
      <c r="E49" s="98" t="s">
        <v>261</v>
      </c>
      <c r="F49" s="99">
        <f>600-60</f>
        <v>540</v>
      </c>
    </row>
    <row r="50" spans="1:6" s="109" customFormat="1" ht="51.75" customHeight="1">
      <c r="A50" s="110">
        <f t="shared" si="0"/>
        <v>44</v>
      </c>
      <c r="B50" s="111">
        <v>43363</v>
      </c>
      <c r="C50" s="98">
        <v>1</v>
      </c>
      <c r="D50" s="107" t="s">
        <v>36</v>
      </c>
      <c r="E50" s="98" t="s">
        <v>242</v>
      </c>
      <c r="F50" s="99">
        <v>-86.47</v>
      </c>
    </row>
    <row r="51" spans="1:6" s="109" customFormat="1" ht="43.5" customHeight="1">
      <c r="A51" s="110">
        <f t="shared" si="0"/>
        <v>45</v>
      </c>
      <c r="B51" s="111">
        <v>43363</v>
      </c>
      <c r="C51" s="98">
        <v>1</v>
      </c>
      <c r="D51" s="107" t="s">
        <v>36</v>
      </c>
      <c r="E51" s="98" t="s">
        <v>243</v>
      </c>
      <c r="F51" s="99">
        <v>-467.08</v>
      </c>
    </row>
    <row r="52" spans="1:6" s="109" customFormat="1" ht="44.25" customHeight="1">
      <c r="A52" s="110">
        <f t="shared" si="0"/>
        <v>46</v>
      </c>
      <c r="B52" s="111">
        <v>43363</v>
      </c>
      <c r="C52" s="98">
        <v>1</v>
      </c>
      <c r="D52" s="107" t="s">
        <v>36</v>
      </c>
      <c r="E52" s="98" t="s">
        <v>241</v>
      </c>
      <c r="F52" s="99">
        <v>-50.54</v>
      </c>
    </row>
    <row r="53" spans="1:6" s="109" customFormat="1" ht="30" customHeight="1">
      <c r="A53" s="110">
        <f t="shared" si="0"/>
        <v>47</v>
      </c>
      <c r="B53" s="111">
        <v>43363</v>
      </c>
      <c r="C53" s="98">
        <v>2642</v>
      </c>
      <c r="D53" s="107" t="s">
        <v>96</v>
      </c>
      <c r="E53" s="98" t="s">
        <v>97</v>
      </c>
      <c r="F53" s="99">
        <v>975.8</v>
      </c>
    </row>
    <row r="54" spans="1:6" s="109" customFormat="1" ht="34.5" customHeight="1">
      <c r="A54" s="110">
        <f t="shared" si="0"/>
        <v>48</v>
      </c>
      <c r="B54" s="111">
        <v>43363</v>
      </c>
      <c r="C54" s="98">
        <v>2643</v>
      </c>
      <c r="D54" s="107" t="s">
        <v>98</v>
      </c>
      <c r="E54" s="98" t="s">
        <v>99</v>
      </c>
      <c r="F54" s="99">
        <v>1249.5</v>
      </c>
    </row>
    <row r="55" spans="1:6" s="109" customFormat="1" ht="40.5" customHeight="1">
      <c r="A55" s="110">
        <f t="shared" si="0"/>
        <v>49</v>
      </c>
      <c r="B55" s="111">
        <v>43363</v>
      </c>
      <c r="C55" s="98">
        <v>2644</v>
      </c>
      <c r="D55" s="107" t="s">
        <v>100</v>
      </c>
      <c r="E55" s="98" t="s">
        <v>101</v>
      </c>
      <c r="F55" s="99">
        <v>592.48</v>
      </c>
    </row>
    <row r="56" spans="1:6" s="109" customFormat="1" ht="26.25" customHeight="1">
      <c r="A56" s="110">
        <f t="shared" si="0"/>
        <v>50</v>
      </c>
      <c r="B56" s="111">
        <v>43363</v>
      </c>
      <c r="C56" s="98">
        <v>2645</v>
      </c>
      <c r="D56" s="107" t="s">
        <v>102</v>
      </c>
      <c r="E56" s="98" t="s">
        <v>103</v>
      </c>
      <c r="F56" s="99">
        <v>6787.3</v>
      </c>
    </row>
    <row r="57" spans="1:6" s="109" customFormat="1" ht="28.5" customHeight="1">
      <c r="A57" s="110">
        <f t="shared" si="0"/>
        <v>51</v>
      </c>
      <c r="B57" s="111">
        <v>43363</v>
      </c>
      <c r="C57" s="98">
        <v>2647</v>
      </c>
      <c r="D57" s="107" t="s">
        <v>102</v>
      </c>
      <c r="E57" s="98" t="s">
        <v>104</v>
      </c>
      <c r="F57" s="99">
        <v>2727</v>
      </c>
    </row>
    <row r="58" spans="1:6" s="109" customFormat="1" ht="31.5" customHeight="1">
      <c r="A58" s="110">
        <f t="shared" si="0"/>
        <v>52</v>
      </c>
      <c r="B58" s="111">
        <v>43363</v>
      </c>
      <c r="C58" s="98">
        <v>2648</v>
      </c>
      <c r="D58" s="107" t="s">
        <v>105</v>
      </c>
      <c r="E58" s="98" t="s">
        <v>106</v>
      </c>
      <c r="F58" s="99">
        <v>3035.73</v>
      </c>
    </row>
    <row r="59" spans="1:6" s="109" customFormat="1" ht="31.5" customHeight="1">
      <c r="A59" s="110">
        <f t="shared" si="0"/>
        <v>53</v>
      </c>
      <c r="B59" s="111">
        <v>43363</v>
      </c>
      <c r="C59" s="98">
        <v>2649</v>
      </c>
      <c r="D59" s="107" t="s">
        <v>107</v>
      </c>
      <c r="E59" s="98" t="s">
        <v>108</v>
      </c>
      <c r="F59" s="99">
        <v>2502.41</v>
      </c>
    </row>
    <row r="60" spans="1:6" s="109" customFormat="1" ht="33.75" customHeight="1">
      <c r="A60" s="110">
        <f t="shared" si="0"/>
        <v>54</v>
      </c>
      <c r="B60" s="111">
        <v>43364</v>
      </c>
      <c r="C60" s="98" t="s">
        <v>248</v>
      </c>
      <c r="D60" s="107" t="s">
        <v>64</v>
      </c>
      <c r="E60" s="98" t="s">
        <v>247</v>
      </c>
      <c r="F60" s="99">
        <f>1000-42.5</f>
        <v>957.5</v>
      </c>
    </row>
    <row r="61" spans="1:6" s="109" customFormat="1" ht="42.75" customHeight="1">
      <c r="A61" s="110">
        <f t="shared" si="0"/>
        <v>55</v>
      </c>
      <c r="B61" s="111">
        <v>43364</v>
      </c>
      <c r="C61" s="98">
        <v>1302</v>
      </c>
      <c r="D61" s="107" t="s">
        <v>64</v>
      </c>
      <c r="E61" s="98" t="s">
        <v>109</v>
      </c>
      <c r="F61" s="99">
        <v>100</v>
      </c>
    </row>
    <row r="62" spans="1:6" s="109" customFormat="1" ht="30.75" customHeight="1">
      <c r="A62" s="110">
        <f t="shared" si="0"/>
        <v>56</v>
      </c>
      <c r="B62" s="111">
        <v>43367</v>
      </c>
      <c r="C62" s="98">
        <v>1316</v>
      </c>
      <c r="D62" s="107" t="s">
        <v>110</v>
      </c>
      <c r="E62" s="98" t="s">
        <v>111</v>
      </c>
      <c r="F62" s="99">
        <v>15.3</v>
      </c>
    </row>
    <row r="63" spans="1:6" s="109" customFormat="1" ht="57.75" customHeight="1">
      <c r="A63" s="110">
        <f t="shared" si="0"/>
        <v>57</v>
      </c>
      <c r="B63" s="111">
        <v>43367</v>
      </c>
      <c r="C63" s="98">
        <v>1293</v>
      </c>
      <c r="D63" s="107" t="s">
        <v>36</v>
      </c>
      <c r="E63" s="98" t="s">
        <v>250</v>
      </c>
      <c r="F63" s="99">
        <v>-522.32000000000005</v>
      </c>
    </row>
    <row r="64" spans="1:6" s="109" customFormat="1" ht="65.25" customHeight="1">
      <c r="A64" s="110">
        <f t="shared" si="0"/>
        <v>58</v>
      </c>
      <c r="B64" s="111">
        <v>43367</v>
      </c>
      <c r="C64" s="98">
        <v>1294</v>
      </c>
      <c r="D64" s="107" t="s">
        <v>36</v>
      </c>
      <c r="E64" s="98" t="s">
        <v>249</v>
      </c>
      <c r="F64" s="99">
        <v>-322.45</v>
      </c>
    </row>
    <row r="65" spans="1:6" s="109" customFormat="1" ht="44.25" customHeight="1">
      <c r="A65" s="110">
        <f t="shared" si="0"/>
        <v>59</v>
      </c>
      <c r="B65" s="111">
        <v>43368</v>
      </c>
      <c r="C65" s="98">
        <v>1</v>
      </c>
      <c r="D65" s="107" t="s">
        <v>36</v>
      </c>
      <c r="E65" s="98" t="s">
        <v>246</v>
      </c>
      <c r="F65" s="99">
        <v>0.5</v>
      </c>
    </row>
    <row r="66" spans="1:6" s="109" customFormat="1" ht="46.5" customHeight="1">
      <c r="A66" s="110">
        <f t="shared" si="0"/>
        <v>60</v>
      </c>
      <c r="B66" s="111">
        <v>43368</v>
      </c>
      <c r="C66" s="98">
        <v>1</v>
      </c>
      <c r="D66" s="107" t="s">
        <v>36</v>
      </c>
      <c r="E66" s="98" t="s">
        <v>245</v>
      </c>
      <c r="F66" s="99">
        <v>-0.5</v>
      </c>
    </row>
    <row r="67" spans="1:6" s="109" customFormat="1" ht="30" customHeight="1">
      <c r="A67" s="110">
        <f t="shared" si="0"/>
        <v>61</v>
      </c>
      <c r="B67" s="111">
        <v>43369</v>
      </c>
      <c r="C67" s="98">
        <v>1337</v>
      </c>
      <c r="D67" s="107" t="s">
        <v>64</v>
      </c>
      <c r="E67" s="98" t="s">
        <v>112</v>
      </c>
      <c r="F67" s="99">
        <v>780</v>
      </c>
    </row>
    <row r="68" spans="1:6" s="109" customFormat="1" ht="36.75" customHeight="1">
      <c r="A68" s="110">
        <f t="shared" si="0"/>
        <v>62</v>
      </c>
      <c r="B68" s="111">
        <v>43369</v>
      </c>
      <c r="C68" s="98">
        <v>1338</v>
      </c>
      <c r="D68" s="107" t="s">
        <v>64</v>
      </c>
      <c r="E68" s="98" t="s">
        <v>112</v>
      </c>
      <c r="F68" s="99">
        <v>780</v>
      </c>
    </row>
    <row r="69" spans="1:6" s="109" customFormat="1" ht="33.75" customHeight="1">
      <c r="A69" s="110">
        <f t="shared" si="0"/>
        <v>63</v>
      </c>
      <c r="B69" s="111">
        <v>43369</v>
      </c>
      <c r="C69" s="98">
        <v>1339</v>
      </c>
      <c r="D69" s="107" t="s">
        <v>64</v>
      </c>
      <c r="E69" s="98" t="s">
        <v>112</v>
      </c>
      <c r="F69" s="99">
        <v>780</v>
      </c>
    </row>
    <row r="70" spans="1:6" s="109" customFormat="1" ht="33" customHeight="1">
      <c r="A70" s="110">
        <f t="shared" si="0"/>
        <v>64</v>
      </c>
      <c r="B70" s="111">
        <v>43369</v>
      </c>
      <c r="C70" s="98">
        <v>1340</v>
      </c>
      <c r="D70" s="107" t="s">
        <v>64</v>
      </c>
      <c r="E70" s="98" t="s">
        <v>113</v>
      </c>
      <c r="F70" s="99">
        <v>500</v>
      </c>
    </row>
    <row r="71" spans="1:6" s="109" customFormat="1" ht="32.25" customHeight="1">
      <c r="A71" s="110">
        <f t="shared" si="0"/>
        <v>65</v>
      </c>
      <c r="B71" s="111">
        <v>43369</v>
      </c>
      <c r="C71" s="98">
        <v>1347</v>
      </c>
      <c r="D71" s="107" t="s">
        <v>64</v>
      </c>
      <c r="E71" s="98" t="s">
        <v>114</v>
      </c>
      <c r="F71" s="99">
        <v>540</v>
      </c>
    </row>
    <row r="72" spans="1:6" s="109" customFormat="1" ht="31.5" customHeight="1">
      <c r="A72" s="110">
        <f t="shared" si="0"/>
        <v>66</v>
      </c>
      <c r="B72" s="111">
        <v>43370</v>
      </c>
      <c r="C72" s="98">
        <v>2758</v>
      </c>
      <c r="D72" s="107" t="s">
        <v>100</v>
      </c>
      <c r="E72" s="98" t="s">
        <v>115</v>
      </c>
      <c r="F72" s="99">
        <v>1286.6300000000001</v>
      </c>
    </row>
    <row r="73" spans="1:6" s="109" customFormat="1" ht="39.75" customHeight="1">
      <c r="A73" s="110">
        <f t="shared" ref="A73:A136" si="1">1+A72</f>
        <v>67</v>
      </c>
      <c r="B73" s="111">
        <v>43370</v>
      </c>
      <c r="C73" s="98">
        <v>2759</v>
      </c>
      <c r="D73" s="107" t="s">
        <v>116</v>
      </c>
      <c r="E73" s="98" t="s">
        <v>117</v>
      </c>
      <c r="F73" s="99">
        <v>661.9</v>
      </c>
    </row>
    <row r="74" spans="1:6" s="109" customFormat="1" ht="30" customHeight="1">
      <c r="A74" s="110">
        <f t="shared" si="1"/>
        <v>68</v>
      </c>
      <c r="B74" s="111">
        <v>43370</v>
      </c>
      <c r="C74" s="98">
        <v>2760</v>
      </c>
      <c r="D74" s="107" t="s">
        <v>118</v>
      </c>
      <c r="E74" s="98" t="s">
        <v>119</v>
      </c>
      <c r="F74" s="99">
        <v>464.12</v>
      </c>
    </row>
    <row r="75" spans="1:6" s="109" customFormat="1" ht="56.25" customHeight="1">
      <c r="A75" s="110">
        <f t="shared" si="1"/>
        <v>69</v>
      </c>
      <c r="B75" s="111">
        <v>43370</v>
      </c>
      <c r="C75" s="98">
        <v>2761</v>
      </c>
      <c r="D75" s="113" t="s">
        <v>120</v>
      </c>
      <c r="E75" s="98" t="s">
        <v>121</v>
      </c>
      <c r="F75" s="99">
        <v>5700.1</v>
      </c>
    </row>
    <row r="76" spans="1:6" s="109" customFormat="1" ht="37.5" customHeight="1">
      <c r="A76" s="110">
        <f t="shared" si="1"/>
        <v>70</v>
      </c>
      <c r="B76" s="111">
        <v>43370</v>
      </c>
      <c r="C76" s="98">
        <v>2762</v>
      </c>
      <c r="D76" s="113" t="s">
        <v>122</v>
      </c>
      <c r="E76" s="98" t="s">
        <v>123</v>
      </c>
      <c r="F76" s="99">
        <v>270</v>
      </c>
    </row>
    <row r="77" spans="1:6" s="109" customFormat="1" ht="51.75" customHeight="1">
      <c r="A77" s="110">
        <f t="shared" si="1"/>
        <v>71</v>
      </c>
      <c r="B77" s="111">
        <v>43370</v>
      </c>
      <c r="C77" s="98">
        <v>2763</v>
      </c>
      <c r="D77" s="113" t="s">
        <v>124</v>
      </c>
      <c r="E77" s="98" t="s">
        <v>125</v>
      </c>
      <c r="F77" s="99">
        <v>14280</v>
      </c>
    </row>
    <row r="78" spans="1:6" s="109" customFormat="1" ht="45" customHeight="1">
      <c r="A78" s="110">
        <f t="shared" si="1"/>
        <v>72</v>
      </c>
      <c r="B78" s="111">
        <v>43370</v>
      </c>
      <c r="C78" s="98">
        <v>2764</v>
      </c>
      <c r="D78" s="107" t="s">
        <v>126</v>
      </c>
      <c r="E78" s="98" t="s">
        <v>127</v>
      </c>
      <c r="F78" s="99">
        <v>11224</v>
      </c>
    </row>
    <row r="79" spans="1:6" s="109" customFormat="1" ht="66.75" customHeight="1">
      <c r="A79" s="110">
        <f t="shared" si="1"/>
        <v>73</v>
      </c>
      <c r="B79" s="111">
        <v>43370</v>
      </c>
      <c r="C79" s="98">
        <v>2765</v>
      </c>
      <c r="D79" s="107" t="s">
        <v>82</v>
      </c>
      <c r="E79" s="98" t="s">
        <v>128</v>
      </c>
      <c r="F79" s="99">
        <v>1785.74</v>
      </c>
    </row>
    <row r="80" spans="1:6" s="109" customFormat="1" ht="32.25" customHeight="1">
      <c r="A80" s="110">
        <f t="shared" si="1"/>
        <v>74</v>
      </c>
      <c r="B80" s="111">
        <v>43370</v>
      </c>
      <c r="C80" s="98">
        <v>2766</v>
      </c>
      <c r="D80" s="107" t="s">
        <v>129</v>
      </c>
      <c r="E80" s="98" t="s">
        <v>130</v>
      </c>
      <c r="F80" s="99">
        <v>2899</v>
      </c>
    </row>
    <row r="81" spans="1:6" s="109" customFormat="1" ht="30.75" customHeight="1">
      <c r="A81" s="110">
        <f t="shared" si="1"/>
        <v>75</v>
      </c>
      <c r="B81" s="111">
        <v>43370</v>
      </c>
      <c r="C81" s="98">
        <v>2767</v>
      </c>
      <c r="D81" s="107" t="s">
        <v>131</v>
      </c>
      <c r="E81" s="98" t="s">
        <v>132</v>
      </c>
      <c r="F81" s="99">
        <v>4520.92</v>
      </c>
    </row>
    <row r="82" spans="1:6" s="109" customFormat="1" ht="51.75" customHeight="1">
      <c r="A82" s="110">
        <f t="shared" si="1"/>
        <v>76</v>
      </c>
      <c r="B82" s="111">
        <v>43370</v>
      </c>
      <c r="C82" s="98">
        <v>2768</v>
      </c>
      <c r="D82" s="107" t="s">
        <v>133</v>
      </c>
      <c r="E82" s="98" t="s">
        <v>134</v>
      </c>
      <c r="F82" s="99">
        <v>1738.27</v>
      </c>
    </row>
    <row r="83" spans="1:6" s="109" customFormat="1" ht="40.5" customHeight="1">
      <c r="A83" s="110">
        <f t="shared" si="1"/>
        <v>77</v>
      </c>
      <c r="B83" s="111">
        <v>43370</v>
      </c>
      <c r="C83" s="98">
        <v>2769</v>
      </c>
      <c r="D83" s="107" t="s">
        <v>135</v>
      </c>
      <c r="E83" s="98" t="s">
        <v>136</v>
      </c>
      <c r="F83" s="99">
        <v>1733.78</v>
      </c>
    </row>
    <row r="84" spans="1:6" s="109" customFormat="1" ht="33.75" customHeight="1">
      <c r="A84" s="110">
        <f t="shared" si="1"/>
        <v>78</v>
      </c>
      <c r="B84" s="111">
        <v>43370</v>
      </c>
      <c r="C84" s="98">
        <v>2770</v>
      </c>
      <c r="D84" s="107" t="s">
        <v>137</v>
      </c>
      <c r="E84" s="98" t="s">
        <v>138</v>
      </c>
      <c r="F84" s="99">
        <v>281.38</v>
      </c>
    </row>
    <row r="85" spans="1:6" s="109" customFormat="1" ht="33.75" customHeight="1">
      <c r="A85" s="110">
        <f t="shared" si="1"/>
        <v>79</v>
      </c>
      <c r="B85" s="111">
        <v>43370</v>
      </c>
      <c r="C85" s="98">
        <v>2771</v>
      </c>
      <c r="D85" s="107" t="s">
        <v>137</v>
      </c>
      <c r="E85" s="98" t="s">
        <v>139</v>
      </c>
      <c r="F85" s="99">
        <v>55.07</v>
      </c>
    </row>
    <row r="86" spans="1:6" s="109" customFormat="1" ht="31.5" customHeight="1">
      <c r="A86" s="110">
        <f t="shared" si="1"/>
        <v>80</v>
      </c>
      <c r="B86" s="111">
        <v>43370</v>
      </c>
      <c r="C86" s="98">
        <v>2772</v>
      </c>
      <c r="D86" s="107" t="s">
        <v>140</v>
      </c>
      <c r="E86" s="98" t="s">
        <v>141</v>
      </c>
      <c r="F86" s="99">
        <v>2497.3000000000002</v>
      </c>
    </row>
    <row r="87" spans="1:6" s="109" customFormat="1" ht="54" customHeight="1">
      <c r="A87" s="110">
        <f t="shared" si="1"/>
        <v>81</v>
      </c>
      <c r="B87" s="111">
        <v>43370</v>
      </c>
      <c r="C87" s="98">
        <v>2773</v>
      </c>
      <c r="D87" s="107" t="s">
        <v>142</v>
      </c>
      <c r="E87" s="98" t="s">
        <v>143</v>
      </c>
      <c r="F87" s="99">
        <v>194.81</v>
      </c>
    </row>
    <row r="88" spans="1:6" s="109" customFormat="1" ht="42" customHeight="1">
      <c r="A88" s="110">
        <f t="shared" si="1"/>
        <v>82</v>
      </c>
      <c r="B88" s="111">
        <v>43370</v>
      </c>
      <c r="C88" s="98">
        <v>2774</v>
      </c>
      <c r="D88" s="107" t="s">
        <v>80</v>
      </c>
      <c r="E88" s="98" t="s">
        <v>144</v>
      </c>
      <c r="F88" s="99">
        <v>5295.24</v>
      </c>
    </row>
    <row r="89" spans="1:6" s="109" customFormat="1" ht="41.25" customHeight="1">
      <c r="A89" s="110">
        <f t="shared" si="1"/>
        <v>83</v>
      </c>
      <c r="B89" s="111">
        <v>43370</v>
      </c>
      <c r="C89" s="98">
        <v>2775</v>
      </c>
      <c r="D89" s="107" t="s">
        <v>145</v>
      </c>
      <c r="E89" s="98" t="s">
        <v>146</v>
      </c>
      <c r="F89" s="99">
        <v>9760</v>
      </c>
    </row>
    <row r="90" spans="1:6" s="109" customFormat="1" ht="39.75" customHeight="1">
      <c r="A90" s="110">
        <f t="shared" si="1"/>
        <v>84</v>
      </c>
      <c r="B90" s="111">
        <v>43370</v>
      </c>
      <c r="C90" s="98">
        <v>2776</v>
      </c>
      <c r="D90" s="107" t="s">
        <v>145</v>
      </c>
      <c r="E90" s="98" t="s">
        <v>147</v>
      </c>
      <c r="F90" s="99">
        <v>2135</v>
      </c>
    </row>
    <row r="91" spans="1:6" s="109" customFormat="1" ht="40.5" customHeight="1">
      <c r="A91" s="110">
        <f t="shared" si="1"/>
        <v>85</v>
      </c>
      <c r="B91" s="111">
        <v>43370</v>
      </c>
      <c r="C91" s="98">
        <v>2778</v>
      </c>
      <c r="D91" s="107" t="s">
        <v>148</v>
      </c>
      <c r="E91" s="98" t="s">
        <v>149</v>
      </c>
      <c r="F91" s="99">
        <v>1953.39</v>
      </c>
    </row>
    <row r="92" spans="1:6" s="109" customFormat="1" ht="42.75" customHeight="1">
      <c r="A92" s="110">
        <f t="shared" si="1"/>
        <v>86</v>
      </c>
      <c r="B92" s="111">
        <v>43370</v>
      </c>
      <c r="C92" s="98">
        <v>2800</v>
      </c>
      <c r="D92" s="107" t="s">
        <v>150</v>
      </c>
      <c r="E92" s="98" t="s">
        <v>151</v>
      </c>
      <c r="F92" s="99">
        <v>64960.99</v>
      </c>
    </row>
    <row r="93" spans="1:6" s="109" customFormat="1" ht="50.25" customHeight="1">
      <c r="A93" s="110">
        <f t="shared" si="1"/>
        <v>87</v>
      </c>
      <c r="B93" s="111">
        <v>43370</v>
      </c>
      <c r="C93" s="98">
        <v>2803</v>
      </c>
      <c r="D93" s="107" t="s">
        <v>262</v>
      </c>
      <c r="E93" s="98" t="s">
        <v>152</v>
      </c>
      <c r="F93" s="99">
        <v>1457.52</v>
      </c>
    </row>
    <row r="94" spans="1:6" s="109" customFormat="1" ht="55.5" customHeight="1">
      <c r="A94" s="110">
        <f t="shared" si="1"/>
        <v>88</v>
      </c>
      <c r="B94" s="111">
        <v>43370</v>
      </c>
      <c r="C94" s="98">
        <v>2804</v>
      </c>
      <c r="D94" s="107" t="s">
        <v>262</v>
      </c>
      <c r="E94" s="98" t="s">
        <v>153</v>
      </c>
      <c r="F94" s="99">
        <v>200</v>
      </c>
    </row>
    <row r="95" spans="1:6" s="109" customFormat="1" ht="28.5" customHeight="1">
      <c r="A95" s="110">
        <f t="shared" si="1"/>
        <v>89</v>
      </c>
      <c r="B95" s="111">
        <v>43371</v>
      </c>
      <c r="C95" s="98">
        <v>861773</v>
      </c>
      <c r="D95" s="107" t="s">
        <v>36</v>
      </c>
      <c r="E95" s="98" t="s">
        <v>244</v>
      </c>
      <c r="F95" s="99">
        <v>-65</v>
      </c>
    </row>
    <row r="96" spans="1:6" s="109" customFormat="1" ht="38.25" customHeight="1">
      <c r="A96" s="110">
        <f t="shared" si="1"/>
        <v>90</v>
      </c>
      <c r="B96" s="111">
        <v>43371</v>
      </c>
      <c r="C96" s="98">
        <v>2667</v>
      </c>
      <c r="D96" s="107" t="s">
        <v>75</v>
      </c>
      <c r="E96" s="98" t="s">
        <v>154</v>
      </c>
      <c r="F96" s="99">
        <v>12749.04</v>
      </c>
    </row>
    <row r="97" spans="1:6" s="109" customFormat="1" ht="24" customHeight="1">
      <c r="A97" s="110">
        <f t="shared" si="1"/>
        <v>91</v>
      </c>
      <c r="B97" s="111">
        <v>43371</v>
      </c>
      <c r="C97" s="98">
        <v>2779</v>
      </c>
      <c r="D97" s="107" t="s">
        <v>155</v>
      </c>
      <c r="E97" s="98" t="s">
        <v>156</v>
      </c>
      <c r="F97" s="99">
        <v>638.30999999999995</v>
      </c>
    </row>
    <row r="98" spans="1:6" s="109" customFormat="1" ht="34.5" customHeight="1">
      <c r="A98" s="110">
        <f t="shared" si="1"/>
        <v>92</v>
      </c>
      <c r="B98" s="111">
        <v>43371</v>
      </c>
      <c r="C98" s="98">
        <v>2780</v>
      </c>
      <c r="D98" s="107" t="s">
        <v>91</v>
      </c>
      <c r="E98" s="98" t="s">
        <v>157</v>
      </c>
      <c r="F98" s="99">
        <v>439.19</v>
      </c>
    </row>
    <row r="99" spans="1:6" s="109" customFormat="1" ht="50.25" customHeight="1">
      <c r="A99" s="110">
        <f t="shared" si="1"/>
        <v>93</v>
      </c>
      <c r="B99" s="111">
        <v>43371</v>
      </c>
      <c r="C99" s="98">
        <v>2781</v>
      </c>
      <c r="D99" s="107" t="s">
        <v>158</v>
      </c>
      <c r="E99" s="98" t="s">
        <v>159</v>
      </c>
      <c r="F99" s="99">
        <v>973.42</v>
      </c>
    </row>
    <row r="100" spans="1:6" s="109" customFormat="1" ht="41.25" customHeight="1">
      <c r="A100" s="110">
        <f t="shared" si="1"/>
        <v>94</v>
      </c>
      <c r="B100" s="111">
        <v>43371</v>
      </c>
      <c r="C100" s="98">
        <v>2782</v>
      </c>
      <c r="D100" s="107" t="s">
        <v>160</v>
      </c>
      <c r="E100" s="98" t="s">
        <v>161</v>
      </c>
      <c r="F100" s="99">
        <v>1022.21</v>
      </c>
    </row>
    <row r="101" spans="1:6" s="109" customFormat="1" ht="30.75" customHeight="1">
      <c r="A101" s="110">
        <f t="shared" si="1"/>
        <v>95</v>
      </c>
      <c r="B101" s="111">
        <v>43371</v>
      </c>
      <c r="C101" s="98">
        <v>2783</v>
      </c>
      <c r="D101" s="107" t="s">
        <v>158</v>
      </c>
      <c r="E101" s="98" t="s">
        <v>162</v>
      </c>
      <c r="F101" s="99">
        <v>1820.7</v>
      </c>
    </row>
    <row r="102" spans="1:6" s="109" customFormat="1" ht="37.5" customHeight="1">
      <c r="A102" s="110">
        <f t="shared" si="1"/>
        <v>96</v>
      </c>
      <c r="B102" s="111">
        <v>43371</v>
      </c>
      <c r="C102" s="98">
        <v>2784</v>
      </c>
      <c r="D102" s="107" t="s">
        <v>158</v>
      </c>
      <c r="E102" s="98" t="s">
        <v>163</v>
      </c>
      <c r="F102" s="99">
        <v>297.5</v>
      </c>
    </row>
    <row r="103" spans="1:6" s="109" customFormat="1" ht="39.75" customHeight="1">
      <c r="A103" s="110">
        <f t="shared" si="1"/>
        <v>97</v>
      </c>
      <c r="B103" s="111">
        <v>43371</v>
      </c>
      <c r="C103" s="98">
        <v>2785</v>
      </c>
      <c r="D103" s="107" t="s">
        <v>164</v>
      </c>
      <c r="E103" s="98" t="s">
        <v>165</v>
      </c>
      <c r="F103" s="99">
        <v>985.3</v>
      </c>
    </row>
    <row r="104" spans="1:6" s="109" customFormat="1" ht="31.5" customHeight="1">
      <c r="A104" s="110">
        <f t="shared" si="1"/>
        <v>98</v>
      </c>
      <c r="B104" s="111">
        <v>43371</v>
      </c>
      <c r="C104" s="98">
        <v>2786</v>
      </c>
      <c r="D104" s="107" t="s">
        <v>166</v>
      </c>
      <c r="E104" s="98" t="s">
        <v>167</v>
      </c>
      <c r="F104" s="99">
        <v>1231.6500000000001</v>
      </c>
    </row>
    <row r="105" spans="1:6" s="109" customFormat="1" ht="42.75" customHeight="1">
      <c r="A105" s="110">
        <f t="shared" si="1"/>
        <v>99</v>
      </c>
      <c r="B105" s="111">
        <v>43371</v>
      </c>
      <c r="C105" s="98">
        <v>2787</v>
      </c>
      <c r="D105" s="107" t="s">
        <v>168</v>
      </c>
      <c r="E105" s="98" t="s">
        <v>169</v>
      </c>
      <c r="F105" s="99">
        <v>2056.3200000000002</v>
      </c>
    </row>
    <row r="106" spans="1:6" s="109" customFormat="1" ht="30.75" customHeight="1">
      <c r="A106" s="110">
        <f t="shared" si="1"/>
        <v>100</v>
      </c>
      <c r="B106" s="111">
        <v>43371</v>
      </c>
      <c r="C106" s="98">
        <v>2788</v>
      </c>
      <c r="D106" s="107" t="s">
        <v>170</v>
      </c>
      <c r="E106" s="98" t="s">
        <v>171</v>
      </c>
      <c r="F106" s="99">
        <v>23775.15</v>
      </c>
    </row>
    <row r="107" spans="1:6" s="109" customFormat="1" ht="31.5" customHeight="1">
      <c r="A107" s="110">
        <f t="shared" si="1"/>
        <v>101</v>
      </c>
      <c r="B107" s="111">
        <v>43371</v>
      </c>
      <c r="C107" s="98">
        <v>2789</v>
      </c>
      <c r="D107" s="107" t="s">
        <v>172</v>
      </c>
      <c r="E107" s="98" t="s">
        <v>173</v>
      </c>
      <c r="F107" s="99">
        <v>362.95</v>
      </c>
    </row>
    <row r="108" spans="1:6" s="109" customFormat="1" ht="43.5" customHeight="1">
      <c r="A108" s="110">
        <f t="shared" si="1"/>
        <v>102</v>
      </c>
      <c r="B108" s="111">
        <v>43371</v>
      </c>
      <c r="C108" s="98">
        <v>2790</v>
      </c>
      <c r="D108" s="107" t="s">
        <v>174</v>
      </c>
      <c r="E108" s="98" t="s">
        <v>175</v>
      </c>
      <c r="F108" s="99">
        <v>6213.22</v>
      </c>
    </row>
    <row r="109" spans="1:6" s="109" customFormat="1" ht="42" customHeight="1">
      <c r="A109" s="110">
        <f t="shared" si="1"/>
        <v>103</v>
      </c>
      <c r="B109" s="111">
        <v>43371</v>
      </c>
      <c r="C109" s="98">
        <v>2791</v>
      </c>
      <c r="D109" s="107" t="s">
        <v>176</v>
      </c>
      <c r="E109" s="98" t="s">
        <v>177</v>
      </c>
      <c r="F109" s="99">
        <v>5355</v>
      </c>
    </row>
    <row r="110" spans="1:6" s="109" customFormat="1" ht="50.25" customHeight="1">
      <c r="A110" s="110">
        <f t="shared" si="1"/>
        <v>104</v>
      </c>
      <c r="B110" s="111">
        <v>43371</v>
      </c>
      <c r="C110" s="98">
        <v>2792</v>
      </c>
      <c r="D110" s="107" t="s">
        <v>178</v>
      </c>
      <c r="E110" s="98" t="s">
        <v>179</v>
      </c>
      <c r="F110" s="99">
        <v>3570.42</v>
      </c>
    </row>
    <row r="111" spans="1:6" s="109" customFormat="1" ht="42.75" customHeight="1">
      <c r="A111" s="110">
        <f t="shared" si="1"/>
        <v>105</v>
      </c>
      <c r="B111" s="111">
        <v>43371</v>
      </c>
      <c r="C111" s="98">
        <v>2793</v>
      </c>
      <c r="D111" s="107" t="s">
        <v>178</v>
      </c>
      <c r="E111" s="98" t="s">
        <v>180</v>
      </c>
      <c r="F111" s="99">
        <v>237.34</v>
      </c>
    </row>
    <row r="112" spans="1:6" s="109" customFormat="1" ht="37.5" customHeight="1">
      <c r="A112" s="110">
        <f t="shared" si="1"/>
        <v>106</v>
      </c>
      <c r="B112" s="111">
        <v>43371</v>
      </c>
      <c r="C112" s="98">
        <v>2794</v>
      </c>
      <c r="D112" s="107" t="s">
        <v>178</v>
      </c>
      <c r="E112" s="98" t="s">
        <v>181</v>
      </c>
      <c r="F112" s="99">
        <v>56.75</v>
      </c>
    </row>
    <row r="113" spans="1:6" s="109" customFormat="1" ht="21" customHeight="1">
      <c r="A113" s="110">
        <f t="shared" si="1"/>
        <v>107</v>
      </c>
      <c r="B113" s="111">
        <v>43371</v>
      </c>
      <c r="C113" s="98">
        <v>2795</v>
      </c>
      <c r="D113" s="107" t="s">
        <v>182</v>
      </c>
      <c r="E113" s="98" t="s">
        <v>183</v>
      </c>
      <c r="F113" s="99">
        <v>290.17</v>
      </c>
    </row>
    <row r="114" spans="1:6" s="109" customFormat="1" ht="19.5" customHeight="1">
      <c r="A114" s="110">
        <f t="shared" si="1"/>
        <v>108</v>
      </c>
      <c r="B114" s="111">
        <v>43371</v>
      </c>
      <c r="C114" s="98">
        <v>2796</v>
      </c>
      <c r="D114" s="107" t="s">
        <v>184</v>
      </c>
      <c r="E114" s="98" t="s">
        <v>185</v>
      </c>
      <c r="F114" s="99">
        <v>1802</v>
      </c>
    </row>
    <row r="115" spans="1:6" s="109" customFormat="1" ht="30" customHeight="1">
      <c r="A115" s="110">
        <f t="shared" si="1"/>
        <v>109</v>
      </c>
      <c r="B115" s="111">
        <v>43371</v>
      </c>
      <c r="C115" s="98">
        <v>2797</v>
      </c>
      <c r="D115" s="107" t="s">
        <v>186</v>
      </c>
      <c r="E115" s="98" t="s">
        <v>187</v>
      </c>
      <c r="F115" s="99">
        <v>892.5</v>
      </c>
    </row>
    <row r="116" spans="1:6" s="109" customFormat="1" ht="24.75" customHeight="1">
      <c r="A116" s="110">
        <f t="shared" si="1"/>
        <v>110</v>
      </c>
      <c r="B116" s="111">
        <v>43371</v>
      </c>
      <c r="C116" s="98">
        <v>2798</v>
      </c>
      <c r="D116" s="107" t="s">
        <v>186</v>
      </c>
      <c r="E116" s="98" t="s">
        <v>188</v>
      </c>
      <c r="F116" s="99">
        <v>345.1</v>
      </c>
    </row>
    <row r="117" spans="1:6" s="109" customFormat="1" ht="32.25" customHeight="1">
      <c r="A117" s="110">
        <f t="shared" si="1"/>
        <v>111</v>
      </c>
      <c r="B117" s="111">
        <v>43371</v>
      </c>
      <c r="C117" s="98">
        <v>2799</v>
      </c>
      <c r="D117" s="107" t="s">
        <v>189</v>
      </c>
      <c r="E117" s="98" t="s">
        <v>190</v>
      </c>
      <c r="F117" s="99">
        <v>17530.37</v>
      </c>
    </row>
    <row r="118" spans="1:6" s="109" customFormat="1" ht="52.5" customHeight="1">
      <c r="A118" s="110">
        <f t="shared" si="1"/>
        <v>112</v>
      </c>
      <c r="B118" s="111">
        <v>43371</v>
      </c>
      <c r="C118" s="98">
        <v>2806</v>
      </c>
      <c r="D118" s="107" t="s">
        <v>191</v>
      </c>
      <c r="E118" s="98" t="s">
        <v>192</v>
      </c>
      <c r="F118" s="99">
        <v>2034.9</v>
      </c>
    </row>
    <row r="119" spans="1:6" s="109" customFormat="1" ht="31.5" customHeight="1">
      <c r="A119" s="110">
        <f t="shared" si="1"/>
        <v>113</v>
      </c>
      <c r="B119" s="111">
        <v>43371</v>
      </c>
      <c r="C119" s="98">
        <v>2807</v>
      </c>
      <c r="D119" s="107" t="s">
        <v>193</v>
      </c>
      <c r="E119" s="98" t="s">
        <v>194</v>
      </c>
      <c r="F119" s="99">
        <v>1028.73</v>
      </c>
    </row>
    <row r="120" spans="1:6" s="109" customFormat="1" ht="33.75" customHeight="1">
      <c r="A120" s="110">
        <f t="shared" si="1"/>
        <v>114</v>
      </c>
      <c r="B120" s="111">
        <v>43371</v>
      </c>
      <c r="C120" s="98">
        <v>2808</v>
      </c>
      <c r="D120" s="107" t="s">
        <v>66</v>
      </c>
      <c r="E120" s="98" t="s">
        <v>195</v>
      </c>
      <c r="F120" s="99">
        <v>161.71</v>
      </c>
    </row>
    <row r="121" spans="1:6" s="109" customFormat="1" ht="41.25" customHeight="1">
      <c r="A121" s="110">
        <f t="shared" si="1"/>
        <v>115</v>
      </c>
      <c r="B121" s="111">
        <v>43371</v>
      </c>
      <c r="C121" s="98">
        <v>2809</v>
      </c>
      <c r="D121" s="107" t="s">
        <v>80</v>
      </c>
      <c r="E121" s="98" t="s">
        <v>196</v>
      </c>
      <c r="F121" s="99">
        <v>36553.230000000003</v>
      </c>
    </row>
    <row r="122" spans="1:6" s="109" customFormat="1" ht="31.5" customHeight="1">
      <c r="A122" s="110">
        <f t="shared" si="1"/>
        <v>116</v>
      </c>
      <c r="B122" s="114">
        <v>43371</v>
      </c>
      <c r="C122" s="115">
        <v>2810</v>
      </c>
      <c r="D122" s="116" t="s">
        <v>197</v>
      </c>
      <c r="E122" s="98" t="s">
        <v>198</v>
      </c>
      <c r="F122" s="99">
        <v>7433.54</v>
      </c>
    </row>
    <row r="123" spans="1:6" s="109" customFormat="1" ht="24.75" customHeight="1">
      <c r="A123" s="110">
        <f t="shared" si="1"/>
        <v>117</v>
      </c>
      <c r="B123" s="111">
        <v>43371</v>
      </c>
      <c r="C123" s="98">
        <v>2811</v>
      </c>
      <c r="D123" s="107" t="s">
        <v>199</v>
      </c>
      <c r="E123" s="98" t="s">
        <v>200</v>
      </c>
      <c r="F123" s="99">
        <v>6418.35</v>
      </c>
    </row>
    <row r="124" spans="1:6" s="109" customFormat="1" ht="25.5" customHeight="1">
      <c r="A124" s="110">
        <f t="shared" si="1"/>
        <v>118</v>
      </c>
      <c r="B124" s="106">
        <v>43371</v>
      </c>
      <c r="C124" s="117">
        <v>2812</v>
      </c>
      <c r="D124" s="113" t="s">
        <v>191</v>
      </c>
      <c r="E124" s="98" t="s">
        <v>201</v>
      </c>
      <c r="F124" s="99">
        <v>4355.3999999999996</v>
      </c>
    </row>
    <row r="125" spans="1:6" s="109" customFormat="1" ht="53.25" customHeight="1">
      <c r="A125" s="110">
        <f t="shared" si="1"/>
        <v>119</v>
      </c>
      <c r="B125" s="111">
        <v>43371</v>
      </c>
      <c r="C125" s="98">
        <v>2813</v>
      </c>
      <c r="D125" s="113" t="s">
        <v>191</v>
      </c>
      <c r="E125" s="98" t="s">
        <v>202</v>
      </c>
      <c r="F125" s="99">
        <v>5950</v>
      </c>
    </row>
    <row r="126" spans="1:6" s="109" customFormat="1" ht="40.5" customHeight="1">
      <c r="A126" s="110">
        <f t="shared" si="1"/>
        <v>120</v>
      </c>
      <c r="B126" s="111">
        <v>43371</v>
      </c>
      <c r="C126" s="98">
        <v>2814</v>
      </c>
      <c r="D126" s="107" t="s">
        <v>203</v>
      </c>
      <c r="E126" s="98" t="s">
        <v>204</v>
      </c>
      <c r="F126" s="99">
        <v>650</v>
      </c>
    </row>
    <row r="127" spans="1:6" s="109" customFormat="1" ht="33.75" customHeight="1">
      <c r="A127" s="110">
        <f t="shared" si="1"/>
        <v>121</v>
      </c>
      <c r="B127" s="111">
        <v>43371</v>
      </c>
      <c r="C127" s="98">
        <v>2815</v>
      </c>
      <c r="D127" s="107" t="s">
        <v>205</v>
      </c>
      <c r="E127" s="98" t="s">
        <v>206</v>
      </c>
      <c r="F127" s="99">
        <v>1057.1400000000001</v>
      </c>
    </row>
    <row r="128" spans="1:6" s="109" customFormat="1" ht="36.75" customHeight="1">
      <c r="A128" s="110">
        <f t="shared" si="1"/>
        <v>122</v>
      </c>
      <c r="B128" s="111">
        <v>43371</v>
      </c>
      <c r="C128" s="98">
        <v>2816</v>
      </c>
      <c r="D128" s="107" t="s">
        <v>207</v>
      </c>
      <c r="E128" s="98" t="s">
        <v>208</v>
      </c>
      <c r="F128" s="99">
        <v>704.76</v>
      </c>
    </row>
    <row r="129" spans="1:6" s="109" customFormat="1" ht="35.25" customHeight="1">
      <c r="A129" s="110">
        <f t="shared" si="1"/>
        <v>123</v>
      </c>
      <c r="B129" s="111">
        <v>43371</v>
      </c>
      <c r="C129" s="98">
        <v>2817</v>
      </c>
      <c r="D129" s="107" t="s">
        <v>207</v>
      </c>
      <c r="E129" s="98" t="s">
        <v>208</v>
      </c>
      <c r="F129" s="99">
        <v>780.27</v>
      </c>
    </row>
    <row r="130" spans="1:6" s="109" customFormat="1" ht="30.75" customHeight="1">
      <c r="A130" s="110">
        <f t="shared" si="1"/>
        <v>124</v>
      </c>
      <c r="B130" s="111">
        <v>43371</v>
      </c>
      <c r="C130" s="98">
        <v>2818</v>
      </c>
      <c r="D130" s="107" t="s">
        <v>209</v>
      </c>
      <c r="E130" s="98" t="s">
        <v>210</v>
      </c>
      <c r="F130" s="99">
        <v>11250.99</v>
      </c>
    </row>
    <row r="131" spans="1:6" s="109" customFormat="1" ht="29.25" customHeight="1">
      <c r="A131" s="110">
        <f t="shared" si="1"/>
        <v>125</v>
      </c>
      <c r="B131" s="111">
        <v>43371</v>
      </c>
      <c r="C131" s="98">
        <v>2819</v>
      </c>
      <c r="D131" s="107" t="s">
        <v>211</v>
      </c>
      <c r="E131" s="98" t="s">
        <v>212</v>
      </c>
      <c r="F131" s="99">
        <v>22980.21</v>
      </c>
    </row>
    <row r="132" spans="1:6" s="109" customFormat="1" ht="38.25" customHeight="1">
      <c r="A132" s="110">
        <f t="shared" si="1"/>
        <v>126</v>
      </c>
      <c r="B132" s="111">
        <v>43371</v>
      </c>
      <c r="C132" s="98">
        <v>2820</v>
      </c>
      <c r="D132" s="107" t="s">
        <v>213</v>
      </c>
      <c r="E132" s="98" t="s">
        <v>212</v>
      </c>
      <c r="F132" s="99">
        <v>5161.78</v>
      </c>
    </row>
    <row r="133" spans="1:6" s="109" customFormat="1" ht="33.75" customHeight="1">
      <c r="A133" s="110">
        <f t="shared" si="1"/>
        <v>127</v>
      </c>
      <c r="B133" s="111">
        <v>43371</v>
      </c>
      <c r="C133" s="98">
        <v>2821</v>
      </c>
      <c r="D133" s="107" t="s">
        <v>214</v>
      </c>
      <c r="E133" s="98" t="s">
        <v>215</v>
      </c>
      <c r="F133" s="99">
        <v>100.68</v>
      </c>
    </row>
    <row r="134" spans="1:6" s="109" customFormat="1" ht="30" customHeight="1">
      <c r="A134" s="110">
        <f t="shared" si="1"/>
        <v>128</v>
      </c>
      <c r="B134" s="111">
        <v>43371</v>
      </c>
      <c r="C134" s="98">
        <v>2822</v>
      </c>
      <c r="D134" s="107" t="s">
        <v>216</v>
      </c>
      <c r="E134" s="98" t="s">
        <v>217</v>
      </c>
      <c r="F134" s="99">
        <v>416.7</v>
      </c>
    </row>
    <row r="135" spans="1:6" s="109" customFormat="1" ht="29.25" customHeight="1">
      <c r="A135" s="110">
        <f t="shared" si="1"/>
        <v>129</v>
      </c>
      <c r="B135" s="111">
        <v>43371</v>
      </c>
      <c r="C135" s="98">
        <v>2823</v>
      </c>
      <c r="D135" s="107" t="s">
        <v>102</v>
      </c>
      <c r="E135" s="98" t="s">
        <v>218</v>
      </c>
      <c r="F135" s="99">
        <v>3187.51</v>
      </c>
    </row>
    <row r="136" spans="1:6" s="109" customFormat="1" ht="42.75" customHeight="1">
      <c r="A136" s="110">
        <f t="shared" si="1"/>
        <v>130</v>
      </c>
      <c r="B136" s="111">
        <v>43371</v>
      </c>
      <c r="C136" s="98">
        <v>2824</v>
      </c>
      <c r="D136" s="107" t="s">
        <v>219</v>
      </c>
      <c r="E136" s="98" t="s">
        <v>220</v>
      </c>
      <c r="F136" s="99">
        <v>1691.11</v>
      </c>
    </row>
    <row r="137" spans="1:6" s="109" customFormat="1" ht="37.5" customHeight="1">
      <c r="A137" s="110">
        <f t="shared" ref="A137:A147" si="2">1+A136</f>
        <v>131</v>
      </c>
      <c r="B137" s="111">
        <v>43371</v>
      </c>
      <c r="C137" s="98">
        <v>2825</v>
      </c>
      <c r="D137" s="107" t="s">
        <v>105</v>
      </c>
      <c r="E137" s="98" t="s">
        <v>221</v>
      </c>
      <c r="F137" s="99">
        <v>5805.68</v>
      </c>
    </row>
    <row r="138" spans="1:6" s="109" customFormat="1" ht="45.75" customHeight="1">
      <c r="A138" s="110">
        <f t="shared" si="2"/>
        <v>132</v>
      </c>
      <c r="B138" s="111">
        <v>43371</v>
      </c>
      <c r="C138" s="98">
        <v>2826</v>
      </c>
      <c r="D138" s="107" t="s">
        <v>105</v>
      </c>
      <c r="E138" s="98" t="s">
        <v>222</v>
      </c>
      <c r="F138" s="99">
        <v>2209.6999999999998</v>
      </c>
    </row>
    <row r="139" spans="1:6" s="109" customFormat="1" ht="28.5" customHeight="1">
      <c r="A139" s="110">
        <f t="shared" si="2"/>
        <v>133</v>
      </c>
      <c r="B139" s="111">
        <v>43371</v>
      </c>
      <c r="C139" s="98">
        <v>2827</v>
      </c>
      <c r="D139" s="107" t="s">
        <v>105</v>
      </c>
      <c r="E139" s="98" t="s">
        <v>223</v>
      </c>
      <c r="F139" s="99">
        <v>2358.5100000000002</v>
      </c>
    </row>
    <row r="140" spans="1:6" s="109" customFormat="1" ht="35.25" customHeight="1">
      <c r="A140" s="110">
        <f t="shared" si="2"/>
        <v>134</v>
      </c>
      <c r="B140" s="111">
        <v>43371</v>
      </c>
      <c r="C140" s="98">
        <v>2828</v>
      </c>
      <c r="D140" s="107" t="s">
        <v>135</v>
      </c>
      <c r="E140" s="98" t="s">
        <v>224</v>
      </c>
      <c r="F140" s="99">
        <v>3444.88</v>
      </c>
    </row>
    <row r="141" spans="1:6" s="109" customFormat="1" ht="43.5" customHeight="1">
      <c r="A141" s="110">
        <f t="shared" si="2"/>
        <v>135</v>
      </c>
      <c r="B141" s="111">
        <v>43371</v>
      </c>
      <c r="C141" s="98">
        <v>2829</v>
      </c>
      <c r="D141" s="107" t="s">
        <v>102</v>
      </c>
      <c r="E141" s="98" t="s">
        <v>223</v>
      </c>
      <c r="F141" s="99">
        <v>5405.66</v>
      </c>
    </row>
    <row r="142" spans="1:6" s="109" customFormat="1" ht="33" customHeight="1">
      <c r="A142" s="110">
        <f t="shared" si="2"/>
        <v>136</v>
      </c>
      <c r="B142" s="111">
        <v>43371</v>
      </c>
      <c r="C142" s="98">
        <v>2830</v>
      </c>
      <c r="D142" s="107" t="s">
        <v>184</v>
      </c>
      <c r="E142" s="98" t="s">
        <v>225</v>
      </c>
      <c r="F142" s="99">
        <v>1387</v>
      </c>
    </row>
    <row r="143" spans="1:6" s="109" customFormat="1" ht="40.5" customHeight="1">
      <c r="A143" s="110">
        <f t="shared" si="2"/>
        <v>137</v>
      </c>
      <c r="B143" s="111">
        <v>43371</v>
      </c>
      <c r="C143" s="98">
        <v>2844</v>
      </c>
      <c r="D143" s="107" t="s">
        <v>102</v>
      </c>
      <c r="E143" s="98" t="s">
        <v>226</v>
      </c>
      <c r="F143" s="99">
        <v>2069.67</v>
      </c>
    </row>
    <row r="144" spans="1:6" s="109" customFormat="1" ht="38.25" customHeight="1">
      <c r="A144" s="110">
        <f t="shared" si="2"/>
        <v>138</v>
      </c>
      <c r="B144" s="111">
        <v>43371</v>
      </c>
      <c r="C144" s="98">
        <v>2845</v>
      </c>
      <c r="D144" s="107" t="s">
        <v>227</v>
      </c>
      <c r="E144" s="98" t="s">
        <v>228</v>
      </c>
      <c r="F144" s="99">
        <v>2818.6</v>
      </c>
    </row>
    <row r="145" spans="1:6" s="109" customFormat="1" ht="38.25" customHeight="1">
      <c r="A145" s="110">
        <f t="shared" si="2"/>
        <v>139</v>
      </c>
      <c r="B145" s="111">
        <v>43371</v>
      </c>
      <c r="C145" s="98">
        <v>2846</v>
      </c>
      <c r="D145" s="107" t="s">
        <v>105</v>
      </c>
      <c r="E145" s="98" t="s">
        <v>229</v>
      </c>
      <c r="F145" s="99">
        <v>6754.56</v>
      </c>
    </row>
    <row r="146" spans="1:6" s="109" customFormat="1" ht="35.25" customHeight="1">
      <c r="A146" s="110">
        <f t="shared" si="2"/>
        <v>140</v>
      </c>
      <c r="B146" s="111">
        <v>43371</v>
      </c>
      <c r="C146" s="98">
        <v>2847</v>
      </c>
      <c r="D146" s="107" t="s">
        <v>105</v>
      </c>
      <c r="E146" s="98" t="s">
        <v>222</v>
      </c>
      <c r="F146" s="99">
        <v>2713.99</v>
      </c>
    </row>
    <row r="147" spans="1:6" s="109" customFormat="1" ht="30.75" customHeight="1" thickBot="1">
      <c r="A147" s="110">
        <f t="shared" si="2"/>
        <v>141</v>
      </c>
      <c r="B147" s="114">
        <v>43371</v>
      </c>
      <c r="C147" s="115">
        <v>2848</v>
      </c>
      <c r="D147" s="116" t="s">
        <v>102</v>
      </c>
      <c r="E147" s="115" t="s">
        <v>223</v>
      </c>
      <c r="F147" s="118">
        <v>5178.3999999999996</v>
      </c>
    </row>
    <row r="148" spans="1:6" ht="30" customHeight="1" thickBot="1">
      <c r="A148" s="119"/>
      <c r="B148" s="101" t="s">
        <v>47</v>
      </c>
      <c r="C148" s="120"/>
      <c r="D148" s="120"/>
      <c r="E148" s="120"/>
      <c r="F148" s="102">
        <f>SUM(F7:F147)</f>
        <v>475459.44</v>
      </c>
    </row>
  </sheetData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13" sqref="H13"/>
    </sheetView>
  </sheetViews>
  <sheetFormatPr defaultRowHeight="15"/>
  <cols>
    <col min="3" max="3" width="13.42578125" bestFit="1" customWidth="1"/>
    <col min="4" max="4" width="11.5703125" customWidth="1"/>
    <col min="5" max="5" width="12.42578125" customWidth="1"/>
    <col min="6" max="6" width="20" customWidth="1"/>
    <col min="7" max="7" width="16.7109375" style="136" customWidth="1"/>
    <col min="8" max="8" width="74" customWidth="1"/>
  </cols>
  <sheetData>
    <row r="1" spans="1:8" ht="16.5">
      <c r="A1" s="184" t="s">
        <v>13</v>
      </c>
      <c r="B1" s="184"/>
      <c r="C1" s="184"/>
      <c r="D1" s="184"/>
      <c r="E1" s="121"/>
      <c r="F1" s="121"/>
      <c r="G1" s="122"/>
    </row>
    <row r="2" spans="1:8" ht="16.5">
      <c r="A2" s="123" t="s">
        <v>14</v>
      </c>
      <c r="B2" s="123"/>
      <c r="C2" s="123"/>
      <c r="D2" s="123"/>
      <c r="E2" s="121"/>
      <c r="F2" s="121"/>
      <c r="G2" s="122"/>
    </row>
    <row r="3" spans="1:8" ht="16.5">
      <c r="A3" s="123" t="s">
        <v>267</v>
      </c>
      <c r="B3" s="123"/>
      <c r="C3" s="123"/>
      <c r="D3" s="123"/>
      <c r="E3" s="121"/>
      <c r="F3" s="121"/>
      <c r="G3" s="122"/>
    </row>
    <row r="4" spans="1:8" ht="16.5">
      <c r="A4" s="123"/>
      <c r="B4" s="123"/>
      <c r="C4" s="123"/>
      <c r="D4" s="123"/>
      <c r="E4" s="121"/>
      <c r="F4" s="121"/>
      <c r="G4" s="122"/>
    </row>
    <row r="5" spans="1:8" ht="16.5">
      <c r="A5" s="1"/>
      <c r="B5" s="1"/>
      <c r="C5" s="1"/>
      <c r="D5" s="2" t="s">
        <v>50</v>
      </c>
      <c r="E5" s="2"/>
      <c r="F5" s="2"/>
      <c r="G5" s="124"/>
      <c r="H5" s="1"/>
    </row>
    <row r="6" spans="1:8" ht="16.5">
      <c r="A6" s="1"/>
      <c r="B6" s="1"/>
      <c r="C6" s="1"/>
      <c r="D6" s="2"/>
      <c r="E6" s="2"/>
      <c r="F6" s="2"/>
      <c r="G6" s="124"/>
      <c r="H6" s="1"/>
    </row>
    <row r="7" spans="1:8" ht="33">
      <c r="A7" s="91" t="s">
        <v>268</v>
      </c>
      <c r="B7" s="125" t="s">
        <v>269</v>
      </c>
      <c r="C7" s="91" t="s">
        <v>3</v>
      </c>
      <c r="D7" s="91" t="s">
        <v>6</v>
      </c>
      <c r="E7" s="91" t="s">
        <v>270</v>
      </c>
      <c r="F7" s="91" t="s">
        <v>271</v>
      </c>
      <c r="G7" s="126" t="s">
        <v>4</v>
      </c>
      <c r="H7" s="125" t="s">
        <v>272</v>
      </c>
    </row>
    <row r="8" spans="1:8" s="132" customFormat="1" ht="49.5">
      <c r="A8" s="127">
        <v>1</v>
      </c>
      <c r="B8" s="127">
        <v>2539</v>
      </c>
      <c r="C8" s="128">
        <v>43353</v>
      </c>
      <c r="D8" s="129" t="s">
        <v>273</v>
      </c>
      <c r="E8" s="130">
        <v>71</v>
      </c>
      <c r="F8" s="129" t="s">
        <v>275</v>
      </c>
      <c r="G8" s="131">
        <v>48492.5</v>
      </c>
      <c r="H8" s="127" t="s">
        <v>274</v>
      </c>
    </row>
    <row r="9" spans="1:8" ht="16.5">
      <c r="A9" s="133"/>
      <c r="B9" s="185" t="s">
        <v>29</v>
      </c>
      <c r="C9" s="186"/>
      <c r="D9" s="186"/>
      <c r="E9" s="187"/>
      <c r="F9" s="134"/>
      <c r="G9" s="135">
        <f>SUM(G8:G8)</f>
        <v>48492.5</v>
      </c>
      <c r="H9" s="133"/>
    </row>
  </sheetData>
  <mergeCells count="2">
    <mergeCell ref="A1:D1"/>
    <mergeCell ref="B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workbookViewId="0">
      <selection activeCell="F22" sqref="F22"/>
    </sheetView>
  </sheetViews>
  <sheetFormatPr defaultRowHeight="16.5"/>
  <cols>
    <col min="1" max="1" width="10.5703125" style="8" customWidth="1"/>
    <col min="2" max="2" width="11.85546875" style="8" bestFit="1" customWidth="1"/>
    <col min="3" max="3" width="22.7109375" style="8" customWidth="1"/>
    <col min="4" max="4" width="35.5703125" style="64" customWidth="1"/>
    <col min="5" max="5" width="81.42578125" style="8" customWidth="1"/>
    <col min="6" max="6" width="12" style="8" bestFit="1" customWidth="1"/>
    <col min="7" max="257" width="9.140625" style="8"/>
    <col min="258" max="258" width="15.140625" style="8" customWidth="1"/>
    <col min="259" max="259" width="9.140625" style="8"/>
    <col min="260" max="260" width="11.140625" style="8" customWidth="1"/>
    <col min="261" max="261" width="11.7109375" style="8" bestFit="1" customWidth="1"/>
    <col min="262" max="262" width="115.7109375" style="8" customWidth="1"/>
    <col min="263" max="513" width="9.140625" style="8"/>
    <col min="514" max="514" width="15.140625" style="8" customWidth="1"/>
    <col min="515" max="515" width="9.140625" style="8"/>
    <col min="516" max="516" width="11.140625" style="8" customWidth="1"/>
    <col min="517" max="517" width="11.7109375" style="8" bestFit="1" customWidth="1"/>
    <col min="518" max="518" width="115.7109375" style="8" customWidth="1"/>
    <col min="519" max="769" width="9.140625" style="8"/>
    <col min="770" max="770" width="15.140625" style="8" customWidth="1"/>
    <col min="771" max="771" width="9.140625" style="8"/>
    <col min="772" max="772" width="11.140625" style="8" customWidth="1"/>
    <col min="773" max="773" width="11.7109375" style="8" bestFit="1" customWidth="1"/>
    <col min="774" max="774" width="115.7109375" style="8" customWidth="1"/>
    <col min="775" max="1025" width="9.140625" style="8"/>
    <col min="1026" max="1026" width="15.140625" style="8" customWidth="1"/>
    <col min="1027" max="1027" width="9.140625" style="8"/>
    <col min="1028" max="1028" width="11.140625" style="8" customWidth="1"/>
    <col min="1029" max="1029" width="11.7109375" style="8" bestFit="1" customWidth="1"/>
    <col min="1030" max="1030" width="115.7109375" style="8" customWidth="1"/>
    <col min="1031" max="1281" width="9.140625" style="8"/>
    <col min="1282" max="1282" width="15.140625" style="8" customWidth="1"/>
    <col min="1283" max="1283" width="9.140625" style="8"/>
    <col min="1284" max="1284" width="11.140625" style="8" customWidth="1"/>
    <col min="1285" max="1285" width="11.7109375" style="8" bestFit="1" customWidth="1"/>
    <col min="1286" max="1286" width="115.7109375" style="8" customWidth="1"/>
    <col min="1287" max="1537" width="9.140625" style="8"/>
    <col min="1538" max="1538" width="15.140625" style="8" customWidth="1"/>
    <col min="1539" max="1539" width="9.140625" style="8"/>
    <col min="1540" max="1540" width="11.140625" style="8" customWidth="1"/>
    <col min="1541" max="1541" width="11.7109375" style="8" bestFit="1" customWidth="1"/>
    <col min="1542" max="1542" width="115.7109375" style="8" customWidth="1"/>
    <col min="1543" max="1793" width="9.140625" style="8"/>
    <col min="1794" max="1794" width="15.140625" style="8" customWidth="1"/>
    <col min="1795" max="1795" width="9.140625" style="8"/>
    <col min="1796" max="1796" width="11.140625" style="8" customWidth="1"/>
    <col min="1797" max="1797" width="11.7109375" style="8" bestFit="1" customWidth="1"/>
    <col min="1798" max="1798" width="115.7109375" style="8" customWidth="1"/>
    <col min="1799" max="2049" width="9.140625" style="8"/>
    <col min="2050" max="2050" width="15.140625" style="8" customWidth="1"/>
    <col min="2051" max="2051" width="9.140625" style="8"/>
    <col min="2052" max="2052" width="11.140625" style="8" customWidth="1"/>
    <col min="2053" max="2053" width="11.7109375" style="8" bestFit="1" customWidth="1"/>
    <col min="2054" max="2054" width="115.7109375" style="8" customWidth="1"/>
    <col min="2055" max="2305" width="9.140625" style="8"/>
    <col min="2306" max="2306" width="15.140625" style="8" customWidth="1"/>
    <col min="2307" max="2307" width="9.140625" style="8"/>
    <col min="2308" max="2308" width="11.140625" style="8" customWidth="1"/>
    <col min="2309" max="2309" width="11.7109375" style="8" bestFit="1" customWidth="1"/>
    <col min="2310" max="2310" width="115.7109375" style="8" customWidth="1"/>
    <col min="2311" max="2561" width="9.140625" style="8"/>
    <col min="2562" max="2562" width="15.140625" style="8" customWidth="1"/>
    <col min="2563" max="2563" width="9.140625" style="8"/>
    <col min="2564" max="2564" width="11.140625" style="8" customWidth="1"/>
    <col min="2565" max="2565" width="11.7109375" style="8" bestFit="1" customWidth="1"/>
    <col min="2566" max="2566" width="115.7109375" style="8" customWidth="1"/>
    <col min="2567" max="2817" width="9.140625" style="8"/>
    <col min="2818" max="2818" width="15.140625" style="8" customWidth="1"/>
    <col min="2819" max="2819" width="9.140625" style="8"/>
    <col min="2820" max="2820" width="11.140625" style="8" customWidth="1"/>
    <col min="2821" max="2821" width="11.7109375" style="8" bestFit="1" customWidth="1"/>
    <col min="2822" max="2822" width="115.7109375" style="8" customWidth="1"/>
    <col min="2823" max="3073" width="9.140625" style="8"/>
    <col min="3074" max="3074" width="15.140625" style="8" customWidth="1"/>
    <col min="3075" max="3075" width="9.140625" style="8"/>
    <col min="3076" max="3076" width="11.140625" style="8" customWidth="1"/>
    <col min="3077" max="3077" width="11.7109375" style="8" bestFit="1" customWidth="1"/>
    <col min="3078" max="3078" width="115.7109375" style="8" customWidth="1"/>
    <col min="3079" max="3329" width="9.140625" style="8"/>
    <col min="3330" max="3330" width="15.140625" style="8" customWidth="1"/>
    <col min="3331" max="3331" width="9.140625" style="8"/>
    <col min="3332" max="3332" width="11.140625" style="8" customWidth="1"/>
    <col min="3333" max="3333" width="11.7109375" style="8" bestFit="1" customWidth="1"/>
    <col min="3334" max="3334" width="115.7109375" style="8" customWidth="1"/>
    <col min="3335" max="3585" width="9.140625" style="8"/>
    <col min="3586" max="3586" width="15.140625" style="8" customWidth="1"/>
    <col min="3587" max="3587" width="9.140625" style="8"/>
    <col min="3588" max="3588" width="11.140625" style="8" customWidth="1"/>
    <col min="3589" max="3589" width="11.7109375" style="8" bestFit="1" customWidth="1"/>
    <col min="3590" max="3590" width="115.7109375" style="8" customWidth="1"/>
    <col min="3591" max="3841" width="9.140625" style="8"/>
    <col min="3842" max="3842" width="15.140625" style="8" customWidth="1"/>
    <col min="3843" max="3843" width="9.140625" style="8"/>
    <col min="3844" max="3844" width="11.140625" style="8" customWidth="1"/>
    <col min="3845" max="3845" width="11.7109375" style="8" bestFit="1" customWidth="1"/>
    <col min="3846" max="3846" width="115.7109375" style="8" customWidth="1"/>
    <col min="3847" max="4097" width="9.140625" style="8"/>
    <col min="4098" max="4098" width="15.140625" style="8" customWidth="1"/>
    <col min="4099" max="4099" width="9.140625" style="8"/>
    <col min="4100" max="4100" width="11.140625" style="8" customWidth="1"/>
    <col min="4101" max="4101" width="11.7109375" style="8" bestFit="1" customWidth="1"/>
    <col min="4102" max="4102" width="115.7109375" style="8" customWidth="1"/>
    <col min="4103" max="4353" width="9.140625" style="8"/>
    <col min="4354" max="4354" width="15.140625" style="8" customWidth="1"/>
    <col min="4355" max="4355" width="9.140625" style="8"/>
    <col min="4356" max="4356" width="11.140625" style="8" customWidth="1"/>
    <col min="4357" max="4357" width="11.7109375" style="8" bestFit="1" customWidth="1"/>
    <col min="4358" max="4358" width="115.7109375" style="8" customWidth="1"/>
    <col min="4359" max="4609" width="9.140625" style="8"/>
    <col min="4610" max="4610" width="15.140625" style="8" customWidth="1"/>
    <col min="4611" max="4611" width="9.140625" style="8"/>
    <col min="4612" max="4612" width="11.140625" style="8" customWidth="1"/>
    <col min="4613" max="4613" width="11.7109375" style="8" bestFit="1" customWidth="1"/>
    <col min="4614" max="4614" width="115.7109375" style="8" customWidth="1"/>
    <col min="4615" max="4865" width="9.140625" style="8"/>
    <col min="4866" max="4866" width="15.140625" style="8" customWidth="1"/>
    <col min="4867" max="4867" width="9.140625" style="8"/>
    <col min="4868" max="4868" width="11.140625" style="8" customWidth="1"/>
    <col min="4869" max="4869" width="11.7109375" style="8" bestFit="1" customWidth="1"/>
    <col min="4870" max="4870" width="115.7109375" style="8" customWidth="1"/>
    <col min="4871" max="5121" width="9.140625" style="8"/>
    <col min="5122" max="5122" width="15.140625" style="8" customWidth="1"/>
    <col min="5123" max="5123" width="9.140625" style="8"/>
    <col min="5124" max="5124" width="11.140625" style="8" customWidth="1"/>
    <col min="5125" max="5125" width="11.7109375" style="8" bestFit="1" customWidth="1"/>
    <col min="5126" max="5126" width="115.7109375" style="8" customWidth="1"/>
    <col min="5127" max="5377" width="9.140625" style="8"/>
    <col min="5378" max="5378" width="15.140625" style="8" customWidth="1"/>
    <col min="5379" max="5379" width="9.140625" style="8"/>
    <col min="5380" max="5380" width="11.140625" style="8" customWidth="1"/>
    <col min="5381" max="5381" width="11.7109375" style="8" bestFit="1" customWidth="1"/>
    <col min="5382" max="5382" width="115.7109375" style="8" customWidth="1"/>
    <col min="5383" max="5633" width="9.140625" style="8"/>
    <col min="5634" max="5634" width="15.140625" style="8" customWidth="1"/>
    <col min="5635" max="5635" width="9.140625" style="8"/>
    <col min="5636" max="5636" width="11.140625" style="8" customWidth="1"/>
    <col min="5637" max="5637" width="11.7109375" style="8" bestFit="1" customWidth="1"/>
    <col min="5638" max="5638" width="115.7109375" style="8" customWidth="1"/>
    <col min="5639" max="5889" width="9.140625" style="8"/>
    <col min="5890" max="5890" width="15.140625" style="8" customWidth="1"/>
    <col min="5891" max="5891" width="9.140625" style="8"/>
    <col min="5892" max="5892" width="11.140625" style="8" customWidth="1"/>
    <col min="5893" max="5893" width="11.7109375" style="8" bestFit="1" customWidth="1"/>
    <col min="5894" max="5894" width="115.7109375" style="8" customWidth="1"/>
    <col min="5895" max="6145" width="9.140625" style="8"/>
    <col min="6146" max="6146" width="15.140625" style="8" customWidth="1"/>
    <col min="6147" max="6147" width="9.140625" style="8"/>
    <col min="6148" max="6148" width="11.140625" style="8" customWidth="1"/>
    <col min="6149" max="6149" width="11.7109375" style="8" bestFit="1" customWidth="1"/>
    <col min="6150" max="6150" width="115.7109375" style="8" customWidth="1"/>
    <col min="6151" max="6401" width="9.140625" style="8"/>
    <col min="6402" max="6402" width="15.140625" style="8" customWidth="1"/>
    <col min="6403" max="6403" width="9.140625" style="8"/>
    <col min="6404" max="6404" width="11.140625" style="8" customWidth="1"/>
    <col min="6405" max="6405" width="11.7109375" style="8" bestFit="1" customWidth="1"/>
    <col min="6406" max="6406" width="115.7109375" style="8" customWidth="1"/>
    <col min="6407" max="6657" width="9.140625" style="8"/>
    <col min="6658" max="6658" width="15.140625" style="8" customWidth="1"/>
    <col min="6659" max="6659" width="9.140625" style="8"/>
    <col min="6660" max="6660" width="11.140625" style="8" customWidth="1"/>
    <col min="6661" max="6661" width="11.7109375" style="8" bestFit="1" customWidth="1"/>
    <col min="6662" max="6662" width="115.7109375" style="8" customWidth="1"/>
    <col min="6663" max="6913" width="9.140625" style="8"/>
    <col min="6914" max="6914" width="15.140625" style="8" customWidth="1"/>
    <col min="6915" max="6915" width="9.140625" style="8"/>
    <col min="6916" max="6916" width="11.140625" style="8" customWidth="1"/>
    <col min="6917" max="6917" width="11.7109375" style="8" bestFit="1" customWidth="1"/>
    <col min="6918" max="6918" width="115.7109375" style="8" customWidth="1"/>
    <col min="6919" max="7169" width="9.140625" style="8"/>
    <col min="7170" max="7170" width="15.140625" style="8" customWidth="1"/>
    <col min="7171" max="7171" width="9.140625" style="8"/>
    <col min="7172" max="7172" width="11.140625" style="8" customWidth="1"/>
    <col min="7173" max="7173" width="11.7109375" style="8" bestFit="1" customWidth="1"/>
    <col min="7174" max="7174" width="115.7109375" style="8" customWidth="1"/>
    <col min="7175" max="7425" width="9.140625" style="8"/>
    <col min="7426" max="7426" width="15.140625" style="8" customWidth="1"/>
    <col min="7427" max="7427" width="9.140625" style="8"/>
    <col min="7428" max="7428" width="11.140625" style="8" customWidth="1"/>
    <col min="7429" max="7429" width="11.7109375" style="8" bestFit="1" customWidth="1"/>
    <col min="7430" max="7430" width="115.7109375" style="8" customWidth="1"/>
    <col min="7431" max="7681" width="9.140625" style="8"/>
    <col min="7682" max="7682" width="15.140625" style="8" customWidth="1"/>
    <col min="7683" max="7683" width="9.140625" style="8"/>
    <col min="7684" max="7684" width="11.140625" style="8" customWidth="1"/>
    <col min="7685" max="7685" width="11.7109375" style="8" bestFit="1" customWidth="1"/>
    <col min="7686" max="7686" width="115.7109375" style="8" customWidth="1"/>
    <col min="7687" max="7937" width="9.140625" style="8"/>
    <col min="7938" max="7938" width="15.140625" style="8" customWidth="1"/>
    <col min="7939" max="7939" width="9.140625" style="8"/>
    <col min="7940" max="7940" width="11.140625" style="8" customWidth="1"/>
    <col min="7941" max="7941" width="11.7109375" style="8" bestFit="1" customWidth="1"/>
    <col min="7942" max="7942" width="115.7109375" style="8" customWidth="1"/>
    <col min="7943" max="8193" width="9.140625" style="8"/>
    <col min="8194" max="8194" width="15.140625" style="8" customWidth="1"/>
    <col min="8195" max="8195" width="9.140625" style="8"/>
    <col min="8196" max="8196" width="11.140625" style="8" customWidth="1"/>
    <col min="8197" max="8197" width="11.7109375" style="8" bestFit="1" customWidth="1"/>
    <col min="8198" max="8198" width="115.7109375" style="8" customWidth="1"/>
    <col min="8199" max="8449" width="9.140625" style="8"/>
    <col min="8450" max="8450" width="15.140625" style="8" customWidth="1"/>
    <col min="8451" max="8451" width="9.140625" style="8"/>
    <col min="8452" max="8452" width="11.140625" style="8" customWidth="1"/>
    <col min="8453" max="8453" width="11.7109375" style="8" bestFit="1" customWidth="1"/>
    <col min="8454" max="8454" width="115.7109375" style="8" customWidth="1"/>
    <col min="8455" max="8705" width="9.140625" style="8"/>
    <col min="8706" max="8706" width="15.140625" style="8" customWidth="1"/>
    <col min="8707" max="8707" width="9.140625" style="8"/>
    <col min="8708" max="8708" width="11.140625" style="8" customWidth="1"/>
    <col min="8709" max="8709" width="11.7109375" style="8" bestFit="1" customWidth="1"/>
    <col min="8710" max="8710" width="115.7109375" style="8" customWidth="1"/>
    <col min="8711" max="8961" width="9.140625" style="8"/>
    <col min="8962" max="8962" width="15.140625" style="8" customWidth="1"/>
    <col min="8963" max="8963" width="9.140625" style="8"/>
    <col min="8964" max="8964" width="11.140625" style="8" customWidth="1"/>
    <col min="8965" max="8965" width="11.7109375" style="8" bestFit="1" customWidth="1"/>
    <col min="8966" max="8966" width="115.7109375" style="8" customWidth="1"/>
    <col min="8967" max="9217" width="9.140625" style="8"/>
    <col min="9218" max="9218" width="15.140625" style="8" customWidth="1"/>
    <col min="9219" max="9219" width="9.140625" style="8"/>
    <col min="9220" max="9220" width="11.140625" style="8" customWidth="1"/>
    <col min="9221" max="9221" width="11.7109375" style="8" bestFit="1" customWidth="1"/>
    <col min="9222" max="9222" width="115.7109375" style="8" customWidth="1"/>
    <col min="9223" max="9473" width="9.140625" style="8"/>
    <col min="9474" max="9474" width="15.140625" style="8" customWidth="1"/>
    <col min="9475" max="9475" width="9.140625" style="8"/>
    <col min="9476" max="9476" width="11.140625" style="8" customWidth="1"/>
    <col min="9477" max="9477" width="11.7109375" style="8" bestFit="1" customWidth="1"/>
    <col min="9478" max="9478" width="115.7109375" style="8" customWidth="1"/>
    <col min="9479" max="9729" width="9.140625" style="8"/>
    <col min="9730" max="9730" width="15.140625" style="8" customWidth="1"/>
    <col min="9731" max="9731" width="9.140625" style="8"/>
    <col min="9732" max="9732" width="11.140625" style="8" customWidth="1"/>
    <col min="9733" max="9733" width="11.7109375" style="8" bestFit="1" customWidth="1"/>
    <col min="9734" max="9734" width="115.7109375" style="8" customWidth="1"/>
    <col min="9735" max="9985" width="9.140625" style="8"/>
    <col min="9986" max="9986" width="15.140625" style="8" customWidth="1"/>
    <col min="9987" max="9987" width="9.140625" style="8"/>
    <col min="9988" max="9988" width="11.140625" style="8" customWidth="1"/>
    <col min="9989" max="9989" width="11.7109375" style="8" bestFit="1" customWidth="1"/>
    <col min="9990" max="9990" width="115.7109375" style="8" customWidth="1"/>
    <col min="9991" max="10241" width="9.140625" style="8"/>
    <col min="10242" max="10242" width="15.140625" style="8" customWidth="1"/>
    <col min="10243" max="10243" width="9.140625" style="8"/>
    <col min="10244" max="10244" width="11.140625" style="8" customWidth="1"/>
    <col min="10245" max="10245" width="11.7109375" style="8" bestFit="1" customWidth="1"/>
    <col min="10246" max="10246" width="115.7109375" style="8" customWidth="1"/>
    <col min="10247" max="10497" width="9.140625" style="8"/>
    <col min="10498" max="10498" width="15.140625" style="8" customWidth="1"/>
    <col min="10499" max="10499" width="9.140625" style="8"/>
    <col min="10500" max="10500" width="11.140625" style="8" customWidth="1"/>
    <col min="10501" max="10501" width="11.7109375" style="8" bestFit="1" customWidth="1"/>
    <col min="10502" max="10502" width="115.7109375" style="8" customWidth="1"/>
    <col min="10503" max="10753" width="9.140625" style="8"/>
    <col min="10754" max="10754" width="15.140625" style="8" customWidth="1"/>
    <col min="10755" max="10755" width="9.140625" style="8"/>
    <col min="10756" max="10756" width="11.140625" style="8" customWidth="1"/>
    <col min="10757" max="10757" width="11.7109375" style="8" bestFit="1" customWidth="1"/>
    <col min="10758" max="10758" width="115.7109375" style="8" customWidth="1"/>
    <col min="10759" max="11009" width="9.140625" style="8"/>
    <col min="11010" max="11010" width="15.140625" style="8" customWidth="1"/>
    <col min="11011" max="11011" width="9.140625" style="8"/>
    <col min="11012" max="11012" width="11.140625" style="8" customWidth="1"/>
    <col min="11013" max="11013" width="11.7109375" style="8" bestFit="1" customWidth="1"/>
    <col min="11014" max="11014" width="115.7109375" style="8" customWidth="1"/>
    <col min="11015" max="11265" width="9.140625" style="8"/>
    <col min="11266" max="11266" width="15.140625" style="8" customWidth="1"/>
    <col min="11267" max="11267" width="9.140625" style="8"/>
    <col min="11268" max="11268" width="11.140625" style="8" customWidth="1"/>
    <col min="11269" max="11269" width="11.7109375" style="8" bestFit="1" customWidth="1"/>
    <col min="11270" max="11270" width="115.7109375" style="8" customWidth="1"/>
    <col min="11271" max="11521" width="9.140625" style="8"/>
    <col min="11522" max="11522" width="15.140625" style="8" customWidth="1"/>
    <col min="11523" max="11523" width="9.140625" style="8"/>
    <col min="11524" max="11524" width="11.140625" style="8" customWidth="1"/>
    <col min="11525" max="11525" width="11.7109375" style="8" bestFit="1" customWidth="1"/>
    <col min="11526" max="11526" width="115.7109375" style="8" customWidth="1"/>
    <col min="11527" max="11777" width="9.140625" style="8"/>
    <col min="11778" max="11778" width="15.140625" style="8" customWidth="1"/>
    <col min="11779" max="11779" width="9.140625" style="8"/>
    <col min="11780" max="11780" width="11.140625" style="8" customWidth="1"/>
    <col min="11781" max="11781" width="11.7109375" style="8" bestFit="1" customWidth="1"/>
    <col min="11782" max="11782" width="115.7109375" style="8" customWidth="1"/>
    <col min="11783" max="12033" width="9.140625" style="8"/>
    <col min="12034" max="12034" width="15.140625" style="8" customWidth="1"/>
    <col min="12035" max="12035" width="9.140625" style="8"/>
    <col min="12036" max="12036" width="11.140625" style="8" customWidth="1"/>
    <col min="12037" max="12037" width="11.7109375" style="8" bestFit="1" customWidth="1"/>
    <col min="12038" max="12038" width="115.7109375" style="8" customWidth="1"/>
    <col min="12039" max="12289" width="9.140625" style="8"/>
    <col min="12290" max="12290" width="15.140625" style="8" customWidth="1"/>
    <col min="12291" max="12291" width="9.140625" style="8"/>
    <col min="12292" max="12292" width="11.140625" style="8" customWidth="1"/>
    <col min="12293" max="12293" width="11.7109375" style="8" bestFit="1" customWidth="1"/>
    <col min="12294" max="12294" width="115.7109375" style="8" customWidth="1"/>
    <col min="12295" max="12545" width="9.140625" style="8"/>
    <col min="12546" max="12546" width="15.140625" style="8" customWidth="1"/>
    <col min="12547" max="12547" width="9.140625" style="8"/>
    <col min="12548" max="12548" width="11.140625" style="8" customWidth="1"/>
    <col min="12549" max="12549" width="11.7109375" style="8" bestFit="1" customWidth="1"/>
    <col min="12550" max="12550" width="115.7109375" style="8" customWidth="1"/>
    <col min="12551" max="12801" width="9.140625" style="8"/>
    <col min="12802" max="12802" width="15.140625" style="8" customWidth="1"/>
    <col min="12803" max="12803" width="9.140625" style="8"/>
    <col min="12804" max="12804" width="11.140625" style="8" customWidth="1"/>
    <col min="12805" max="12805" width="11.7109375" style="8" bestFit="1" customWidth="1"/>
    <col min="12806" max="12806" width="115.7109375" style="8" customWidth="1"/>
    <col min="12807" max="13057" width="9.140625" style="8"/>
    <col min="13058" max="13058" width="15.140625" style="8" customWidth="1"/>
    <col min="13059" max="13059" width="9.140625" style="8"/>
    <col min="13060" max="13060" width="11.140625" style="8" customWidth="1"/>
    <col min="13061" max="13061" width="11.7109375" style="8" bestFit="1" customWidth="1"/>
    <col min="13062" max="13062" width="115.7109375" style="8" customWidth="1"/>
    <col min="13063" max="13313" width="9.140625" style="8"/>
    <col min="13314" max="13314" width="15.140625" style="8" customWidth="1"/>
    <col min="13315" max="13315" width="9.140625" style="8"/>
    <col min="13316" max="13316" width="11.140625" style="8" customWidth="1"/>
    <col min="13317" max="13317" width="11.7109375" style="8" bestFit="1" customWidth="1"/>
    <col min="13318" max="13318" width="115.7109375" style="8" customWidth="1"/>
    <col min="13319" max="13569" width="9.140625" style="8"/>
    <col min="13570" max="13570" width="15.140625" style="8" customWidth="1"/>
    <col min="13571" max="13571" width="9.140625" style="8"/>
    <col min="13572" max="13572" width="11.140625" style="8" customWidth="1"/>
    <col min="13573" max="13573" width="11.7109375" style="8" bestFit="1" customWidth="1"/>
    <col min="13574" max="13574" width="115.7109375" style="8" customWidth="1"/>
    <col min="13575" max="13825" width="9.140625" style="8"/>
    <col min="13826" max="13826" width="15.140625" style="8" customWidth="1"/>
    <col min="13827" max="13827" width="9.140625" style="8"/>
    <col min="13828" max="13828" width="11.140625" style="8" customWidth="1"/>
    <col min="13829" max="13829" width="11.7109375" style="8" bestFit="1" customWidth="1"/>
    <col min="13830" max="13830" width="115.7109375" style="8" customWidth="1"/>
    <col min="13831" max="14081" width="9.140625" style="8"/>
    <col min="14082" max="14082" width="15.140625" style="8" customWidth="1"/>
    <col min="14083" max="14083" width="9.140625" style="8"/>
    <col min="14084" max="14084" width="11.140625" style="8" customWidth="1"/>
    <col min="14085" max="14085" width="11.7109375" style="8" bestFit="1" customWidth="1"/>
    <col min="14086" max="14086" width="115.7109375" style="8" customWidth="1"/>
    <col min="14087" max="14337" width="9.140625" style="8"/>
    <col min="14338" max="14338" width="15.140625" style="8" customWidth="1"/>
    <col min="14339" max="14339" width="9.140625" style="8"/>
    <col min="14340" max="14340" width="11.140625" style="8" customWidth="1"/>
    <col min="14341" max="14341" width="11.7109375" style="8" bestFit="1" customWidth="1"/>
    <col min="14342" max="14342" width="115.7109375" style="8" customWidth="1"/>
    <col min="14343" max="14593" width="9.140625" style="8"/>
    <col min="14594" max="14594" width="15.140625" style="8" customWidth="1"/>
    <col min="14595" max="14595" width="9.140625" style="8"/>
    <col min="14596" max="14596" width="11.140625" style="8" customWidth="1"/>
    <col min="14597" max="14597" width="11.7109375" style="8" bestFit="1" customWidth="1"/>
    <col min="14598" max="14598" width="115.7109375" style="8" customWidth="1"/>
    <col min="14599" max="14849" width="9.140625" style="8"/>
    <col min="14850" max="14850" width="15.140625" style="8" customWidth="1"/>
    <col min="14851" max="14851" width="9.140625" style="8"/>
    <col min="14852" max="14852" width="11.140625" style="8" customWidth="1"/>
    <col min="14853" max="14853" width="11.7109375" style="8" bestFit="1" customWidth="1"/>
    <col min="14854" max="14854" width="115.7109375" style="8" customWidth="1"/>
    <col min="14855" max="15105" width="9.140625" style="8"/>
    <col min="15106" max="15106" width="15.140625" style="8" customWidth="1"/>
    <col min="15107" max="15107" width="9.140625" style="8"/>
    <col min="15108" max="15108" width="11.140625" style="8" customWidth="1"/>
    <col min="15109" max="15109" width="11.7109375" style="8" bestFit="1" customWidth="1"/>
    <col min="15110" max="15110" width="115.7109375" style="8" customWidth="1"/>
    <col min="15111" max="15361" width="9.140625" style="8"/>
    <col min="15362" max="15362" width="15.140625" style="8" customWidth="1"/>
    <col min="15363" max="15363" width="9.140625" style="8"/>
    <col min="15364" max="15364" width="11.140625" style="8" customWidth="1"/>
    <col min="15365" max="15365" width="11.7109375" style="8" bestFit="1" customWidth="1"/>
    <col min="15366" max="15366" width="115.7109375" style="8" customWidth="1"/>
    <col min="15367" max="15617" width="9.140625" style="8"/>
    <col min="15618" max="15618" width="15.140625" style="8" customWidth="1"/>
    <col min="15619" max="15619" width="9.140625" style="8"/>
    <col min="15620" max="15620" width="11.140625" style="8" customWidth="1"/>
    <col min="15621" max="15621" width="11.7109375" style="8" bestFit="1" customWidth="1"/>
    <col min="15622" max="15622" width="115.7109375" style="8" customWidth="1"/>
    <col min="15623" max="15873" width="9.140625" style="8"/>
    <col min="15874" max="15874" width="15.140625" style="8" customWidth="1"/>
    <col min="15875" max="15875" width="9.140625" style="8"/>
    <col min="15876" max="15876" width="11.140625" style="8" customWidth="1"/>
    <col min="15877" max="15877" width="11.7109375" style="8" bestFit="1" customWidth="1"/>
    <col min="15878" max="15878" width="115.7109375" style="8" customWidth="1"/>
    <col min="15879" max="16129" width="9.140625" style="8"/>
    <col min="16130" max="16130" width="15.140625" style="8" customWidth="1"/>
    <col min="16131" max="16131" width="9.140625" style="8"/>
    <col min="16132" max="16132" width="11.140625" style="8" customWidth="1"/>
    <col min="16133" max="16133" width="11.7109375" style="8" bestFit="1" customWidth="1"/>
    <col min="16134" max="16134" width="115.7109375" style="8" customWidth="1"/>
    <col min="16135" max="16384" width="9.140625" style="8"/>
  </cols>
  <sheetData>
    <row r="1" spans="1:33" s="21" customFormat="1">
      <c r="A1" s="4" t="s">
        <v>41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33" s="21" customFormat="1">
      <c r="A2" s="4" t="s">
        <v>31</v>
      </c>
      <c r="B2" s="4"/>
      <c r="C2" s="4"/>
      <c r="D2" s="15"/>
      <c r="E2" s="90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33" s="21" customFormat="1">
      <c r="A3" s="4" t="s">
        <v>42</v>
      </c>
      <c r="B3" s="23"/>
      <c r="C3" s="23"/>
      <c r="D3" s="24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</row>
    <row r="4" spans="1:33" s="21" customFormat="1">
      <c r="A4" s="4"/>
      <c r="B4" s="23"/>
      <c r="C4" s="23"/>
      <c r="D4" s="24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33" s="21" customFormat="1">
      <c r="A5" s="4"/>
      <c r="B5" s="23"/>
      <c r="C5" s="4" t="s">
        <v>49</v>
      </c>
      <c r="D5" s="2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spans="1:33" s="21" customFormat="1">
      <c r="A6" s="4"/>
      <c r="B6" s="23"/>
      <c r="C6" s="23"/>
      <c r="D6" s="24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33">
      <c r="A7" s="21"/>
      <c r="B7" s="21"/>
      <c r="C7" s="21"/>
      <c r="D7" s="22"/>
      <c r="E7" s="21"/>
      <c r="F7" s="21"/>
      <c r="G7" s="21"/>
      <c r="H7" s="21"/>
      <c r="I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s="61" customFormat="1" ht="49.5">
      <c r="A8" s="91" t="s">
        <v>1</v>
      </c>
      <c r="B8" s="91" t="s">
        <v>43</v>
      </c>
      <c r="C8" s="92" t="s">
        <v>44</v>
      </c>
      <c r="D8" s="92" t="s">
        <v>15</v>
      </c>
      <c r="E8" s="93" t="s">
        <v>45</v>
      </c>
      <c r="F8" s="94" t="s">
        <v>46</v>
      </c>
    </row>
    <row r="9" spans="1:33" s="138" customFormat="1" ht="66">
      <c r="A9" s="138">
        <v>1</v>
      </c>
      <c r="B9" s="139">
        <v>43363</v>
      </c>
      <c r="C9" s="130">
        <v>112</v>
      </c>
      <c r="D9" s="130" t="s">
        <v>276</v>
      </c>
      <c r="E9" s="140" t="s">
        <v>277</v>
      </c>
      <c r="F9" s="129">
        <v>162</v>
      </c>
    </row>
    <row r="10" spans="1:33">
      <c r="A10" s="133"/>
      <c r="B10" s="133"/>
      <c r="C10" s="133"/>
      <c r="D10" s="137" t="s">
        <v>29</v>
      </c>
      <c r="E10" s="133"/>
      <c r="F10" s="182">
        <f>F9</f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6"/>
  <sheetViews>
    <sheetView workbookViewId="0">
      <selection activeCell="G16" sqref="G16"/>
    </sheetView>
  </sheetViews>
  <sheetFormatPr defaultRowHeight="16.5"/>
  <cols>
    <col min="1" max="1" width="8.28515625" style="8" customWidth="1"/>
    <col min="2" max="2" width="12.85546875" style="8" customWidth="1"/>
    <col min="3" max="3" width="22.5703125" style="8" customWidth="1"/>
    <col min="4" max="4" width="24.85546875" style="8" customWidth="1"/>
    <col min="5" max="5" width="41" style="19" customWidth="1"/>
    <col min="6" max="6" width="18.28515625" style="8" customWidth="1"/>
    <col min="7" max="7" width="21.140625" style="8" customWidth="1"/>
    <col min="8" max="8" width="11.28515625" style="8" customWidth="1"/>
    <col min="9" max="256" width="9.140625" style="8"/>
    <col min="257" max="257" width="6.5703125" style="8" customWidth="1"/>
    <col min="258" max="258" width="12.85546875" style="8" customWidth="1"/>
    <col min="259" max="259" width="13.7109375" style="8" customWidth="1"/>
    <col min="260" max="260" width="21.85546875" style="8" customWidth="1"/>
    <col min="261" max="261" width="32" style="8" customWidth="1"/>
    <col min="262" max="262" width="12.85546875" style="8" customWidth="1"/>
    <col min="263" max="263" width="21.140625" style="8" customWidth="1"/>
    <col min="264" max="264" width="11.28515625" style="8" customWidth="1"/>
    <col min="265" max="512" width="9.140625" style="8"/>
    <col min="513" max="513" width="6.5703125" style="8" customWidth="1"/>
    <col min="514" max="514" width="12.85546875" style="8" customWidth="1"/>
    <col min="515" max="515" width="13.7109375" style="8" customWidth="1"/>
    <col min="516" max="516" width="21.85546875" style="8" customWidth="1"/>
    <col min="517" max="517" width="32" style="8" customWidth="1"/>
    <col min="518" max="518" width="12.85546875" style="8" customWidth="1"/>
    <col min="519" max="519" width="21.140625" style="8" customWidth="1"/>
    <col min="520" max="520" width="11.28515625" style="8" customWidth="1"/>
    <col min="521" max="768" width="9.140625" style="8"/>
    <col min="769" max="769" width="6.5703125" style="8" customWidth="1"/>
    <col min="770" max="770" width="12.85546875" style="8" customWidth="1"/>
    <col min="771" max="771" width="13.7109375" style="8" customWidth="1"/>
    <col min="772" max="772" width="21.85546875" style="8" customWidth="1"/>
    <col min="773" max="773" width="32" style="8" customWidth="1"/>
    <col min="774" max="774" width="12.85546875" style="8" customWidth="1"/>
    <col min="775" max="775" width="21.140625" style="8" customWidth="1"/>
    <col min="776" max="776" width="11.28515625" style="8" customWidth="1"/>
    <col min="777" max="1024" width="9.140625" style="8"/>
    <col min="1025" max="1025" width="6.5703125" style="8" customWidth="1"/>
    <col min="1026" max="1026" width="12.85546875" style="8" customWidth="1"/>
    <col min="1027" max="1027" width="13.7109375" style="8" customWidth="1"/>
    <col min="1028" max="1028" width="21.85546875" style="8" customWidth="1"/>
    <col min="1029" max="1029" width="32" style="8" customWidth="1"/>
    <col min="1030" max="1030" width="12.85546875" style="8" customWidth="1"/>
    <col min="1031" max="1031" width="21.140625" style="8" customWidth="1"/>
    <col min="1032" max="1032" width="11.28515625" style="8" customWidth="1"/>
    <col min="1033" max="1280" width="9.140625" style="8"/>
    <col min="1281" max="1281" width="6.5703125" style="8" customWidth="1"/>
    <col min="1282" max="1282" width="12.85546875" style="8" customWidth="1"/>
    <col min="1283" max="1283" width="13.7109375" style="8" customWidth="1"/>
    <col min="1284" max="1284" width="21.85546875" style="8" customWidth="1"/>
    <col min="1285" max="1285" width="32" style="8" customWidth="1"/>
    <col min="1286" max="1286" width="12.85546875" style="8" customWidth="1"/>
    <col min="1287" max="1287" width="21.140625" style="8" customWidth="1"/>
    <col min="1288" max="1288" width="11.28515625" style="8" customWidth="1"/>
    <col min="1289" max="1536" width="9.140625" style="8"/>
    <col min="1537" max="1537" width="6.5703125" style="8" customWidth="1"/>
    <col min="1538" max="1538" width="12.85546875" style="8" customWidth="1"/>
    <col min="1539" max="1539" width="13.7109375" style="8" customWidth="1"/>
    <col min="1540" max="1540" width="21.85546875" style="8" customWidth="1"/>
    <col min="1541" max="1541" width="32" style="8" customWidth="1"/>
    <col min="1542" max="1542" width="12.85546875" style="8" customWidth="1"/>
    <col min="1543" max="1543" width="21.140625" style="8" customWidth="1"/>
    <col min="1544" max="1544" width="11.28515625" style="8" customWidth="1"/>
    <col min="1545" max="1792" width="9.140625" style="8"/>
    <col min="1793" max="1793" width="6.5703125" style="8" customWidth="1"/>
    <col min="1794" max="1794" width="12.85546875" style="8" customWidth="1"/>
    <col min="1795" max="1795" width="13.7109375" style="8" customWidth="1"/>
    <col min="1796" max="1796" width="21.85546875" style="8" customWidth="1"/>
    <col min="1797" max="1797" width="32" style="8" customWidth="1"/>
    <col min="1798" max="1798" width="12.85546875" style="8" customWidth="1"/>
    <col min="1799" max="1799" width="21.140625" style="8" customWidth="1"/>
    <col min="1800" max="1800" width="11.28515625" style="8" customWidth="1"/>
    <col min="1801" max="2048" width="9.140625" style="8"/>
    <col min="2049" max="2049" width="6.5703125" style="8" customWidth="1"/>
    <col min="2050" max="2050" width="12.85546875" style="8" customWidth="1"/>
    <col min="2051" max="2051" width="13.7109375" style="8" customWidth="1"/>
    <col min="2052" max="2052" width="21.85546875" style="8" customWidth="1"/>
    <col min="2053" max="2053" width="32" style="8" customWidth="1"/>
    <col min="2054" max="2054" width="12.85546875" style="8" customWidth="1"/>
    <col min="2055" max="2055" width="21.140625" style="8" customWidth="1"/>
    <col min="2056" max="2056" width="11.28515625" style="8" customWidth="1"/>
    <col min="2057" max="2304" width="9.140625" style="8"/>
    <col min="2305" max="2305" width="6.5703125" style="8" customWidth="1"/>
    <col min="2306" max="2306" width="12.85546875" style="8" customWidth="1"/>
    <col min="2307" max="2307" width="13.7109375" style="8" customWidth="1"/>
    <col min="2308" max="2308" width="21.85546875" style="8" customWidth="1"/>
    <col min="2309" max="2309" width="32" style="8" customWidth="1"/>
    <col min="2310" max="2310" width="12.85546875" style="8" customWidth="1"/>
    <col min="2311" max="2311" width="21.140625" style="8" customWidth="1"/>
    <col min="2312" max="2312" width="11.28515625" style="8" customWidth="1"/>
    <col min="2313" max="2560" width="9.140625" style="8"/>
    <col min="2561" max="2561" width="6.5703125" style="8" customWidth="1"/>
    <col min="2562" max="2562" width="12.85546875" style="8" customWidth="1"/>
    <col min="2563" max="2563" width="13.7109375" style="8" customWidth="1"/>
    <col min="2564" max="2564" width="21.85546875" style="8" customWidth="1"/>
    <col min="2565" max="2565" width="32" style="8" customWidth="1"/>
    <col min="2566" max="2566" width="12.85546875" style="8" customWidth="1"/>
    <col min="2567" max="2567" width="21.140625" style="8" customWidth="1"/>
    <col min="2568" max="2568" width="11.28515625" style="8" customWidth="1"/>
    <col min="2569" max="2816" width="9.140625" style="8"/>
    <col min="2817" max="2817" width="6.5703125" style="8" customWidth="1"/>
    <col min="2818" max="2818" width="12.85546875" style="8" customWidth="1"/>
    <col min="2819" max="2819" width="13.7109375" style="8" customWidth="1"/>
    <col min="2820" max="2820" width="21.85546875" style="8" customWidth="1"/>
    <col min="2821" max="2821" width="32" style="8" customWidth="1"/>
    <col min="2822" max="2822" width="12.85546875" style="8" customWidth="1"/>
    <col min="2823" max="2823" width="21.140625" style="8" customWidth="1"/>
    <col min="2824" max="2824" width="11.28515625" style="8" customWidth="1"/>
    <col min="2825" max="3072" width="9.140625" style="8"/>
    <col min="3073" max="3073" width="6.5703125" style="8" customWidth="1"/>
    <col min="3074" max="3074" width="12.85546875" style="8" customWidth="1"/>
    <col min="3075" max="3075" width="13.7109375" style="8" customWidth="1"/>
    <col min="3076" max="3076" width="21.85546875" style="8" customWidth="1"/>
    <col min="3077" max="3077" width="32" style="8" customWidth="1"/>
    <col min="3078" max="3078" width="12.85546875" style="8" customWidth="1"/>
    <col min="3079" max="3079" width="21.140625" style="8" customWidth="1"/>
    <col min="3080" max="3080" width="11.28515625" style="8" customWidth="1"/>
    <col min="3081" max="3328" width="9.140625" style="8"/>
    <col min="3329" max="3329" width="6.5703125" style="8" customWidth="1"/>
    <col min="3330" max="3330" width="12.85546875" style="8" customWidth="1"/>
    <col min="3331" max="3331" width="13.7109375" style="8" customWidth="1"/>
    <col min="3332" max="3332" width="21.85546875" style="8" customWidth="1"/>
    <col min="3333" max="3333" width="32" style="8" customWidth="1"/>
    <col min="3334" max="3334" width="12.85546875" style="8" customWidth="1"/>
    <col min="3335" max="3335" width="21.140625" style="8" customWidth="1"/>
    <col min="3336" max="3336" width="11.28515625" style="8" customWidth="1"/>
    <col min="3337" max="3584" width="9.140625" style="8"/>
    <col min="3585" max="3585" width="6.5703125" style="8" customWidth="1"/>
    <col min="3586" max="3586" width="12.85546875" style="8" customWidth="1"/>
    <col min="3587" max="3587" width="13.7109375" style="8" customWidth="1"/>
    <col min="3588" max="3588" width="21.85546875" style="8" customWidth="1"/>
    <col min="3589" max="3589" width="32" style="8" customWidth="1"/>
    <col min="3590" max="3590" width="12.85546875" style="8" customWidth="1"/>
    <col min="3591" max="3591" width="21.140625" style="8" customWidth="1"/>
    <col min="3592" max="3592" width="11.28515625" style="8" customWidth="1"/>
    <col min="3593" max="3840" width="9.140625" style="8"/>
    <col min="3841" max="3841" width="6.5703125" style="8" customWidth="1"/>
    <col min="3842" max="3842" width="12.85546875" style="8" customWidth="1"/>
    <col min="3843" max="3843" width="13.7109375" style="8" customWidth="1"/>
    <col min="3844" max="3844" width="21.85546875" style="8" customWidth="1"/>
    <col min="3845" max="3845" width="32" style="8" customWidth="1"/>
    <col min="3846" max="3846" width="12.85546875" style="8" customWidth="1"/>
    <col min="3847" max="3847" width="21.140625" style="8" customWidth="1"/>
    <col min="3848" max="3848" width="11.28515625" style="8" customWidth="1"/>
    <col min="3849" max="4096" width="9.140625" style="8"/>
    <col min="4097" max="4097" width="6.5703125" style="8" customWidth="1"/>
    <col min="4098" max="4098" width="12.85546875" style="8" customWidth="1"/>
    <col min="4099" max="4099" width="13.7109375" style="8" customWidth="1"/>
    <col min="4100" max="4100" width="21.85546875" style="8" customWidth="1"/>
    <col min="4101" max="4101" width="32" style="8" customWidth="1"/>
    <col min="4102" max="4102" width="12.85546875" style="8" customWidth="1"/>
    <col min="4103" max="4103" width="21.140625" style="8" customWidth="1"/>
    <col min="4104" max="4104" width="11.28515625" style="8" customWidth="1"/>
    <col min="4105" max="4352" width="9.140625" style="8"/>
    <col min="4353" max="4353" width="6.5703125" style="8" customWidth="1"/>
    <col min="4354" max="4354" width="12.85546875" style="8" customWidth="1"/>
    <col min="4355" max="4355" width="13.7109375" style="8" customWidth="1"/>
    <col min="4356" max="4356" width="21.85546875" style="8" customWidth="1"/>
    <col min="4357" max="4357" width="32" style="8" customWidth="1"/>
    <col min="4358" max="4358" width="12.85546875" style="8" customWidth="1"/>
    <col min="4359" max="4359" width="21.140625" style="8" customWidth="1"/>
    <col min="4360" max="4360" width="11.28515625" style="8" customWidth="1"/>
    <col min="4361" max="4608" width="9.140625" style="8"/>
    <col min="4609" max="4609" width="6.5703125" style="8" customWidth="1"/>
    <col min="4610" max="4610" width="12.85546875" style="8" customWidth="1"/>
    <col min="4611" max="4611" width="13.7109375" style="8" customWidth="1"/>
    <col min="4612" max="4612" width="21.85546875" style="8" customWidth="1"/>
    <col min="4613" max="4613" width="32" style="8" customWidth="1"/>
    <col min="4614" max="4614" width="12.85546875" style="8" customWidth="1"/>
    <col min="4615" max="4615" width="21.140625" style="8" customWidth="1"/>
    <col min="4616" max="4616" width="11.28515625" style="8" customWidth="1"/>
    <col min="4617" max="4864" width="9.140625" style="8"/>
    <col min="4865" max="4865" width="6.5703125" style="8" customWidth="1"/>
    <col min="4866" max="4866" width="12.85546875" style="8" customWidth="1"/>
    <col min="4867" max="4867" width="13.7109375" style="8" customWidth="1"/>
    <col min="4868" max="4868" width="21.85546875" style="8" customWidth="1"/>
    <col min="4869" max="4869" width="32" style="8" customWidth="1"/>
    <col min="4870" max="4870" width="12.85546875" style="8" customWidth="1"/>
    <col min="4871" max="4871" width="21.140625" style="8" customWidth="1"/>
    <col min="4872" max="4872" width="11.28515625" style="8" customWidth="1"/>
    <col min="4873" max="5120" width="9.140625" style="8"/>
    <col min="5121" max="5121" width="6.5703125" style="8" customWidth="1"/>
    <col min="5122" max="5122" width="12.85546875" style="8" customWidth="1"/>
    <col min="5123" max="5123" width="13.7109375" style="8" customWidth="1"/>
    <col min="5124" max="5124" width="21.85546875" style="8" customWidth="1"/>
    <col min="5125" max="5125" width="32" style="8" customWidth="1"/>
    <col min="5126" max="5126" width="12.85546875" style="8" customWidth="1"/>
    <col min="5127" max="5127" width="21.140625" style="8" customWidth="1"/>
    <col min="5128" max="5128" width="11.28515625" style="8" customWidth="1"/>
    <col min="5129" max="5376" width="9.140625" style="8"/>
    <col min="5377" max="5377" width="6.5703125" style="8" customWidth="1"/>
    <col min="5378" max="5378" width="12.85546875" style="8" customWidth="1"/>
    <col min="5379" max="5379" width="13.7109375" style="8" customWidth="1"/>
    <col min="5380" max="5380" width="21.85546875" style="8" customWidth="1"/>
    <col min="5381" max="5381" width="32" style="8" customWidth="1"/>
    <col min="5382" max="5382" width="12.85546875" style="8" customWidth="1"/>
    <col min="5383" max="5383" width="21.140625" style="8" customWidth="1"/>
    <col min="5384" max="5384" width="11.28515625" style="8" customWidth="1"/>
    <col min="5385" max="5632" width="9.140625" style="8"/>
    <col min="5633" max="5633" width="6.5703125" style="8" customWidth="1"/>
    <col min="5634" max="5634" width="12.85546875" style="8" customWidth="1"/>
    <col min="5635" max="5635" width="13.7109375" style="8" customWidth="1"/>
    <col min="5636" max="5636" width="21.85546875" style="8" customWidth="1"/>
    <col min="5637" max="5637" width="32" style="8" customWidth="1"/>
    <col min="5638" max="5638" width="12.85546875" style="8" customWidth="1"/>
    <col min="5639" max="5639" width="21.140625" style="8" customWidth="1"/>
    <col min="5640" max="5640" width="11.28515625" style="8" customWidth="1"/>
    <col min="5641" max="5888" width="9.140625" style="8"/>
    <col min="5889" max="5889" width="6.5703125" style="8" customWidth="1"/>
    <col min="5890" max="5890" width="12.85546875" style="8" customWidth="1"/>
    <col min="5891" max="5891" width="13.7109375" style="8" customWidth="1"/>
    <col min="5892" max="5892" width="21.85546875" style="8" customWidth="1"/>
    <col min="5893" max="5893" width="32" style="8" customWidth="1"/>
    <col min="5894" max="5894" width="12.85546875" style="8" customWidth="1"/>
    <col min="5895" max="5895" width="21.140625" style="8" customWidth="1"/>
    <col min="5896" max="5896" width="11.28515625" style="8" customWidth="1"/>
    <col min="5897" max="6144" width="9.140625" style="8"/>
    <col min="6145" max="6145" width="6.5703125" style="8" customWidth="1"/>
    <col min="6146" max="6146" width="12.85546875" style="8" customWidth="1"/>
    <col min="6147" max="6147" width="13.7109375" style="8" customWidth="1"/>
    <col min="6148" max="6148" width="21.85546875" style="8" customWidth="1"/>
    <col min="6149" max="6149" width="32" style="8" customWidth="1"/>
    <col min="6150" max="6150" width="12.85546875" style="8" customWidth="1"/>
    <col min="6151" max="6151" width="21.140625" style="8" customWidth="1"/>
    <col min="6152" max="6152" width="11.28515625" style="8" customWidth="1"/>
    <col min="6153" max="6400" width="9.140625" style="8"/>
    <col min="6401" max="6401" width="6.5703125" style="8" customWidth="1"/>
    <col min="6402" max="6402" width="12.85546875" style="8" customWidth="1"/>
    <col min="6403" max="6403" width="13.7109375" style="8" customWidth="1"/>
    <col min="6404" max="6404" width="21.85546875" style="8" customWidth="1"/>
    <col min="6405" max="6405" width="32" style="8" customWidth="1"/>
    <col min="6406" max="6406" width="12.85546875" style="8" customWidth="1"/>
    <col min="6407" max="6407" width="21.140625" style="8" customWidth="1"/>
    <col min="6408" max="6408" width="11.28515625" style="8" customWidth="1"/>
    <col min="6409" max="6656" width="9.140625" style="8"/>
    <col min="6657" max="6657" width="6.5703125" style="8" customWidth="1"/>
    <col min="6658" max="6658" width="12.85546875" style="8" customWidth="1"/>
    <col min="6659" max="6659" width="13.7109375" style="8" customWidth="1"/>
    <col min="6660" max="6660" width="21.85546875" style="8" customWidth="1"/>
    <col min="6661" max="6661" width="32" style="8" customWidth="1"/>
    <col min="6662" max="6662" width="12.85546875" style="8" customWidth="1"/>
    <col min="6663" max="6663" width="21.140625" style="8" customWidth="1"/>
    <col min="6664" max="6664" width="11.28515625" style="8" customWidth="1"/>
    <col min="6665" max="6912" width="9.140625" style="8"/>
    <col min="6913" max="6913" width="6.5703125" style="8" customWidth="1"/>
    <col min="6914" max="6914" width="12.85546875" style="8" customWidth="1"/>
    <col min="6915" max="6915" width="13.7109375" style="8" customWidth="1"/>
    <col min="6916" max="6916" width="21.85546875" style="8" customWidth="1"/>
    <col min="6917" max="6917" width="32" style="8" customWidth="1"/>
    <col min="6918" max="6918" width="12.85546875" style="8" customWidth="1"/>
    <col min="6919" max="6919" width="21.140625" style="8" customWidth="1"/>
    <col min="6920" max="6920" width="11.28515625" style="8" customWidth="1"/>
    <col min="6921" max="7168" width="9.140625" style="8"/>
    <col min="7169" max="7169" width="6.5703125" style="8" customWidth="1"/>
    <col min="7170" max="7170" width="12.85546875" style="8" customWidth="1"/>
    <col min="7171" max="7171" width="13.7109375" style="8" customWidth="1"/>
    <col min="7172" max="7172" width="21.85546875" style="8" customWidth="1"/>
    <col min="7173" max="7173" width="32" style="8" customWidth="1"/>
    <col min="7174" max="7174" width="12.85546875" style="8" customWidth="1"/>
    <col min="7175" max="7175" width="21.140625" style="8" customWidth="1"/>
    <col min="7176" max="7176" width="11.28515625" style="8" customWidth="1"/>
    <col min="7177" max="7424" width="9.140625" style="8"/>
    <col min="7425" max="7425" width="6.5703125" style="8" customWidth="1"/>
    <col min="7426" max="7426" width="12.85546875" style="8" customWidth="1"/>
    <col min="7427" max="7427" width="13.7109375" style="8" customWidth="1"/>
    <col min="7428" max="7428" width="21.85546875" style="8" customWidth="1"/>
    <col min="7429" max="7429" width="32" style="8" customWidth="1"/>
    <col min="7430" max="7430" width="12.85546875" style="8" customWidth="1"/>
    <col min="7431" max="7431" width="21.140625" style="8" customWidth="1"/>
    <col min="7432" max="7432" width="11.28515625" style="8" customWidth="1"/>
    <col min="7433" max="7680" width="9.140625" style="8"/>
    <col min="7681" max="7681" width="6.5703125" style="8" customWidth="1"/>
    <col min="7682" max="7682" width="12.85546875" style="8" customWidth="1"/>
    <col min="7683" max="7683" width="13.7109375" style="8" customWidth="1"/>
    <col min="7684" max="7684" width="21.85546875" style="8" customWidth="1"/>
    <col min="7685" max="7685" width="32" style="8" customWidth="1"/>
    <col min="7686" max="7686" width="12.85546875" style="8" customWidth="1"/>
    <col min="7687" max="7687" width="21.140625" style="8" customWidth="1"/>
    <col min="7688" max="7688" width="11.28515625" style="8" customWidth="1"/>
    <col min="7689" max="7936" width="9.140625" style="8"/>
    <col min="7937" max="7937" width="6.5703125" style="8" customWidth="1"/>
    <col min="7938" max="7938" width="12.85546875" style="8" customWidth="1"/>
    <col min="7939" max="7939" width="13.7109375" style="8" customWidth="1"/>
    <col min="7940" max="7940" width="21.85546875" style="8" customWidth="1"/>
    <col min="7941" max="7941" width="32" style="8" customWidth="1"/>
    <col min="7942" max="7942" width="12.85546875" style="8" customWidth="1"/>
    <col min="7943" max="7943" width="21.140625" style="8" customWidth="1"/>
    <col min="7944" max="7944" width="11.28515625" style="8" customWidth="1"/>
    <col min="7945" max="8192" width="9.140625" style="8"/>
    <col min="8193" max="8193" width="6.5703125" style="8" customWidth="1"/>
    <col min="8194" max="8194" width="12.85546875" style="8" customWidth="1"/>
    <col min="8195" max="8195" width="13.7109375" style="8" customWidth="1"/>
    <col min="8196" max="8196" width="21.85546875" style="8" customWidth="1"/>
    <col min="8197" max="8197" width="32" style="8" customWidth="1"/>
    <col min="8198" max="8198" width="12.85546875" style="8" customWidth="1"/>
    <col min="8199" max="8199" width="21.140625" style="8" customWidth="1"/>
    <col min="8200" max="8200" width="11.28515625" style="8" customWidth="1"/>
    <col min="8201" max="8448" width="9.140625" style="8"/>
    <col min="8449" max="8449" width="6.5703125" style="8" customWidth="1"/>
    <col min="8450" max="8450" width="12.85546875" style="8" customWidth="1"/>
    <col min="8451" max="8451" width="13.7109375" style="8" customWidth="1"/>
    <col min="8452" max="8452" width="21.85546875" style="8" customWidth="1"/>
    <col min="8453" max="8453" width="32" style="8" customWidth="1"/>
    <col min="8454" max="8454" width="12.85546875" style="8" customWidth="1"/>
    <col min="8455" max="8455" width="21.140625" style="8" customWidth="1"/>
    <col min="8456" max="8456" width="11.28515625" style="8" customWidth="1"/>
    <col min="8457" max="8704" width="9.140625" style="8"/>
    <col min="8705" max="8705" width="6.5703125" style="8" customWidth="1"/>
    <col min="8706" max="8706" width="12.85546875" style="8" customWidth="1"/>
    <col min="8707" max="8707" width="13.7109375" style="8" customWidth="1"/>
    <col min="8708" max="8708" width="21.85546875" style="8" customWidth="1"/>
    <col min="8709" max="8709" width="32" style="8" customWidth="1"/>
    <col min="8710" max="8710" width="12.85546875" style="8" customWidth="1"/>
    <col min="8711" max="8711" width="21.140625" style="8" customWidth="1"/>
    <col min="8712" max="8712" width="11.28515625" style="8" customWidth="1"/>
    <col min="8713" max="8960" width="9.140625" style="8"/>
    <col min="8961" max="8961" width="6.5703125" style="8" customWidth="1"/>
    <col min="8962" max="8962" width="12.85546875" style="8" customWidth="1"/>
    <col min="8963" max="8963" width="13.7109375" style="8" customWidth="1"/>
    <col min="8964" max="8964" width="21.85546875" style="8" customWidth="1"/>
    <col min="8965" max="8965" width="32" style="8" customWidth="1"/>
    <col min="8966" max="8966" width="12.85546875" style="8" customWidth="1"/>
    <col min="8967" max="8967" width="21.140625" style="8" customWidth="1"/>
    <col min="8968" max="8968" width="11.28515625" style="8" customWidth="1"/>
    <col min="8969" max="9216" width="9.140625" style="8"/>
    <col min="9217" max="9217" width="6.5703125" style="8" customWidth="1"/>
    <col min="9218" max="9218" width="12.85546875" style="8" customWidth="1"/>
    <col min="9219" max="9219" width="13.7109375" style="8" customWidth="1"/>
    <col min="9220" max="9220" width="21.85546875" style="8" customWidth="1"/>
    <col min="9221" max="9221" width="32" style="8" customWidth="1"/>
    <col min="9222" max="9222" width="12.85546875" style="8" customWidth="1"/>
    <col min="9223" max="9223" width="21.140625" style="8" customWidth="1"/>
    <col min="9224" max="9224" width="11.28515625" style="8" customWidth="1"/>
    <col min="9225" max="9472" width="9.140625" style="8"/>
    <col min="9473" max="9473" width="6.5703125" style="8" customWidth="1"/>
    <col min="9474" max="9474" width="12.85546875" style="8" customWidth="1"/>
    <col min="9475" max="9475" width="13.7109375" style="8" customWidth="1"/>
    <col min="9476" max="9476" width="21.85546875" style="8" customWidth="1"/>
    <col min="9477" max="9477" width="32" style="8" customWidth="1"/>
    <col min="9478" max="9478" width="12.85546875" style="8" customWidth="1"/>
    <col min="9479" max="9479" width="21.140625" style="8" customWidth="1"/>
    <col min="9480" max="9480" width="11.28515625" style="8" customWidth="1"/>
    <col min="9481" max="9728" width="9.140625" style="8"/>
    <col min="9729" max="9729" width="6.5703125" style="8" customWidth="1"/>
    <col min="9730" max="9730" width="12.85546875" style="8" customWidth="1"/>
    <col min="9731" max="9731" width="13.7109375" style="8" customWidth="1"/>
    <col min="9732" max="9732" width="21.85546875" style="8" customWidth="1"/>
    <col min="9733" max="9733" width="32" style="8" customWidth="1"/>
    <col min="9734" max="9734" width="12.85546875" style="8" customWidth="1"/>
    <col min="9735" max="9735" width="21.140625" style="8" customWidth="1"/>
    <col min="9736" max="9736" width="11.28515625" style="8" customWidth="1"/>
    <col min="9737" max="9984" width="9.140625" style="8"/>
    <col min="9985" max="9985" width="6.5703125" style="8" customWidth="1"/>
    <col min="9986" max="9986" width="12.85546875" style="8" customWidth="1"/>
    <col min="9987" max="9987" width="13.7109375" style="8" customWidth="1"/>
    <col min="9988" max="9988" width="21.85546875" style="8" customWidth="1"/>
    <col min="9989" max="9989" width="32" style="8" customWidth="1"/>
    <col min="9990" max="9990" width="12.85546875" style="8" customWidth="1"/>
    <col min="9991" max="9991" width="21.140625" style="8" customWidth="1"/>
    <col min="9992" max="9992" width="11.28515625" style="8" customWidth="1"/>
    <col min="9993" max="10240" width="9.140625" style="8"/>
    <col min="10241" max="10241" width="6.5703125" style="8" customWidth="1"/>
    <col min="10242" max="10242" width="12.85546875" style="8" customWidth="1"/>
    <col min="10243" max="10243" width="13.7109375" style="8" customWidth="1"/>
    <col min="10244" max="10244" width="21.85546875" style="8" customWidth="1"/>
    <col min="10245" max="10245" width="32" style="8" customWidth="1"/>
    <col min="10246" max="10246" width="12.85546875" style="8" customWidth="1"/>
    <col min="10247" max="10247" width="21.140625" style="8" customWidth="1"/>
    <col min="10248" max="10248" width="11.28515625" style="8" customWidth="1"/>
    <col min="10249" max="10496" width="9.140625" style="8"/>
    <col min="10497" max="10497" width="6.5703125" style="8" customWidth="1"/>
    <col min="10498" max="10498" width="12.85546875" style="8" customWidth="1"/>
    <col min="10499" max="10499" width="13.7109375" style="8" customWidth="1"/>
    <col min="10500" max="10500" width="21.85546875" style="8" customWidth="1"/>
    <col min="10501" max="10501" width="32" style="8" customWidth="1"/>
    <col min="10502" max="10502" width="12.85546875" style="8" customWidth="1"/>
    <col min="10503" max="10503" width="21.140625" style="8" customWidth="1"/>
    <col min="10504" max="10504" width="11.28515625" style="8" customWidth="1"/>
    <col min="10505" max="10752" width="9.140625" style="8"/>
    <col min="10753" max="10753" width="6.5703125" style="8" customWidth="1"/>
    <col min="10754" max="10754" width="12.85546875" style="8" customWidth="1"/>
    <col min="10755" max="10755" width="13.7109375" style="8" customWidth="1"/>
    <col min="10756" max="10756" width="21.85546875" style="8" customWidth="1"/>
    <col min="10757" max="10757" width="32" style="8" customWidth="1"/>
    <col min="10758" max="10758" width="12.85546875" style="8" customWidth="1"/>
    <col min="10759" max="10759" width="21.140625" style="8" customWidth="1"/>
    <col min="10760" max="10760" width="11.28515625" style="8" customWidth="1"/>
    <col min="10761" max="11008" width="9.140625" style="8"/>
    <col min="11009" max="11009" width="6.5703125" style="8" customWidth="1"/>
    <col min="11010" max="11010" width="12.85546875" style="8" customWidth="1"/>
    <col min="11011" max="11011" width="13.7109375" style="8" customWidth="1"/>
    <col min="11012" max="11012" width="21.85546875" style="8" customWidth="1"/>
    <col min="11013" max="11013" width="32" style="8" customWidth="1"/>
    <col min="11014" max="11014" width="12.85546875" style="8" customWidth="1"/>
    <col min="11015" max="11015" width="21.140625" style="8" customWidth="1"/>
    <col min="11016" max="11016" width="11.28515625" style="8" customWidth="1"/>
    <col min="11017" max="11264" width="9.140625" style="8"/>
    <col min="11265" max="11265" width="6.5703125" style="8" customWidth="1"/>
    <col min="11266" max="11266" width="12.85546875" style="8" customWidth="1"/>
    <col min="11267" max="11267" width="13.7109375" style="8" customWidth="1"/>
    <col min="11268" max="11268" width="21.85546875" style="8" customWidth="1"/>
    <col min="11269" max="11269" width="32" style="8" customWidth="1"/>
    <col min="11270" max="11270" width="12.85546875" style="8" customWidth="1"/>
    <col min="11271" max="11271" width="21.140625" style="8" customWidth="1"/>
    <col min="11272" max="11272" width="11.28515625" style="8" customWidth="1"/>
    <col min="11273" max="11520" width="9.140625" style="8"/>
    <col min="11521" max="11521" width="6.5703125" style="8" customWidth="1"/>
    <col min="11522" max="11522" width="12.85546875" style="8" customWidth="1"/>
    <col min="11523" max="11523" width="13.7109375" style="8" customWidth="1"/>
    <col min="11524" max="11524" width="21.85546875" style="8" customWidth="1"/>
    <col min="11525" max="11525" width="32" style="8" customWidth="1"/>
    <col min="11526" max="11526" width="12.85546875" style="8" customWidth="1"/>
    <col min="11527" max="11527" width="21.140625" style="8" customWidth="1"/>
    <col min="11528" max="11528" width="11.28515625" style="8" customWidth="1"/>
    <col min="11529" max="11776" width="9.140625" style="8"/>
    <col min="11777" max="11777" width="6.5703125" style="8" customWidth="1"/>
    <col min="11778" max="11778" width="12.85546875" style="8" customWidth="1"/>
    <col min="11779" max="11779" width="13.7109375" style="8" customWidth="1"/>
    <col min="11780" max="11780" width="21.85546875" style="8" customWidth="1"/>
    <col min="11781" max="11781" width="32" style="8" customWidth="1"/>
    <col min="11782" max="11782" width="12.85546875" style="8" customWidth="1"/>
    <col min="11783" max="11783" width="21.140625" style="8" customWidth="1"/>
    <col min="11784" max="11784" width="11.28515625" style="8" customWidth="1"/>
    <col min="11785" max="12032" width="9.140625" style="8"/>
    <col min="12033" max="12033" width="6.5703125" style="8" customWidth="1"/>
    <col min="12034" max="12034" width="12.85546875" style="8" customWidth="1"/>
    <col min="12035" max="12035" width="13.7109375" style="8" customWidth="1"/>
    <col min="12036" max="12036" width="21.85546875" style="8" customWidth="1"/>
    <col min="12037" max="12037" width="32" style="8" customWidth="1"/>
    <col min="12038" max="12038" width="12.85546875" style="8" customWidth="1"/>
    <col min="12039" max="12039" width="21.140625" style="8" customWidth="1"/>
    <col min="12040" max="12040" width="11.28515625" style="8" customWidth="1"/>
    <col min="12041" max="12288" width="9.140625" style="8"/>
    <col min="12289" max="12289" width="6.5703125" style="8" customWidth="1"/>
    <col min="12290" max="12290" width="12.85546875" style="8" customWidth="1"/>
    <col min="12291" max="12291" width="13.7109375" style="8" customWidth="1"/>
    <col min="12292" max="12292" width="21.85546875" style="8" customWidth="1"/>
    <col min="12293" max="12293" width="32" style="8" customWidth="1"/>
    <col min="12294" max="12294" width="12.85546875" style="8" customWidth="1"/>
    <col min="12295" max="12295" width="21.140625" style="8" customWidth="1"/>
    <col min="12296" max="12296" width="11.28515625" style="8" customWidth="1"/>
    <col min="12297" max="12544" width="9.140625" style="8"/>
    <col min="12545" max="12545" width="6.5703125" style="8" customWidth="1"/>
    <col min="12546" max="12546" width="12.85546875" style="8" customWidth="1"/>
    <col min="12547" max="12547" width="13.7109375" style="8" customWidth="1"/>
    <col min="12548" max="12548" width="21.85546875" style="8" customWidth="1"/>
    <col min="12549" max="12549" width="32" style="8" customWidth="1"/>
    <col min="12550" max="12550" width="12.85546875" style="8" customWidth="1"/>
    <col min="12551" max="12551" width="21.140625" style="8" customWidth="1"/>
    <col min="12552" max="12552" width="11.28515625" style="8" customWidth="1"/>
    <col min="12553" max="12800" width="9.140625" style="8"/>
    <col min="12801" max="12801" width="6.5703125" style="8" customWidth="1"/>
    <col min="12802" max="12802" width="12.85546875" style="8" customWidth="1"/>
    <col min="12803" max="12803" width="13.7109375" style="8" customWidth="1"/>
    <col min="12804" max="12804" width="21.85546875" style="8" customWidth="1"/>
    <col min="12805" max="12805" width="32" style="8" customWidth="1"/>
    <col min="12806" max="12806" width="12.85546875" style="8" customWidth="1"/>
    <col min="12807" max="12807" width="21.140625" style="8" customWidth="1"/>
    <col min="12808" max="12808" width="11.28515625" style="8" customWidth="1"/>
    <col min="12809" max="13056" width="9.140625" style="8"/>
    <col min="13057" max="13057" width="6.5703125" style="8" customWidth="1"/>
    <col min="13058" max="13058" width="12.85546875" style="8" customWidth="1"/>
    <col min="13059" max="13059" width="13.7109375" style="8" customWidth="1"/>
    <col min="13060" max="13060" width="21.85546875" style="8" customWidth="1"/>
    <col min="13061" max="13061" width="32" style="8" customWidth="1"/>
    <col min="13062" max="13062" width="12.85546875" style="8" customWidth="1"/>
    <col min="13063" max="13063" width="21.140625" style="8" customWidth="1"/>
    <col min="13064" max="13064" width="11.28515625" style="8" customWidth="1"/>
    <col min="13065" max="13312" width="9.140625" style="8"/>
    <col min="13313" max="13313" width="6.5703125" style="8" customWidth="1"/>
    <col min="13314" max="13314" width="12.85546875" style="8" customWidth="1"/>
    <col min="13315" max="13315" width="13.7109375" style="8" customWidth="1"/>
    <col min="13316" max="13316" width="21.85546875" style="8" customWidth="1"/>
    <col min="13317" max="13317" width="32" style="8" customWidth="1"/>
    <col min="13318" max="13318" width="12.85546875" style="8" customWidth="1"/>
    <col min="13319" max="13319" width="21.140625" style="8" customWidth="1"/>
    <col min="13320" max="13320" width="11.28515625" style="8" customWidth="1"/>
    <col min="13321" max="13568" width="9.140625" style="8"/>
    <col min="13569" max="13569" width="6.5703125" style="8" customWidth="1"/>
    <col min="13570" max="13570" width="12.85546875" style="8" customWidth="1"/>
    <col min="13571" max="13571" width="13.7109375" style="8" customWidth="1"/>
    <col min="13572" max="13572" width="21.85546875" style="8" customWidth="1"/>
    <col min="13573" max="13573" width="32" style="8" customWidth="1"/>
    <col min="13574" max="13574" width="12.85546875" style="8" customWidth="1"/>
    <col min="13575" max="13575" width="21.140625" style="8" customWidth="1"/>
    <col min="13576" max="13576" width="11.28515625" style="8" customWidth="1"/>
    <col min="13577" max="13824" width="9.140625" style="8"/>
    <col min="13825" max="13825" width="6.5703125" style="8" customWidth="1"/>
    <col min="13826" max="13826" width="12.85546875" style="8" customWidth="1"/>
    <col min="13827" max="13827" width="13.7109375" style="8" customWidth="1"/>
    <col min="13828" max="13828" width="21.85546875" style="8" customWidth="1"/>
    <col min="13829" max="13829" width="32" style="8" customWidth="1"/>
    <col min="13830" max="13830" width="12.85546875" style="8" customWidth="1"/>
    <col min="13831" max="13831" width="21.140625" style="8" customWidth="1"/>
    <col min="13832" max="13832" width="11.28515625" style="8" customWidth="1"/>
    <col min="13833" max="14080" width="9.140625" style="8"/>
    <col min="14081" max="14081" width="6.5703125" style="8" customWidth="1"/>
    <col min="14082" max="14082" width="12.85546875" style="8" customWidth="1"/>
    <col min="14083" max="14083" width="13.7109375" style="8" customWidth="1"/>
    <col min="14084" max="14084" width="21.85546875" style="8" customWidth="1"/>
    <col min="14085" max="14085" width="32" style="8" customWidth="1"/>
    <col min="14086" max="14086" width="12.85546875" style="8" customWidth="1"/>
    <col min="14087" max="14087" width="21.140625" style="8" customWidth="1"/>
    <col min="14088" max="14088" width="11.28515625" style="8" customWidth="1"/>
    <col min="14089" max="14336" width="9.140625" style="8"/>
    <col min="14337" max="14337" width="6.5703125" style="8" customWidth="1"/>
    <col min="14338" max="14338" width="12.85546875" style="8" customWidth="1"/>
    <col min="14339" max="14339" width="13.7109375" style="8" customWidth="1"/>
    <col min="14340" max="14340" width="21.85546875" style="8" customWidth="1"/>
    <col min="14341" max="14341" width="32" style="8" customWidth="1"/>
    <col min="14342" max="14342" width="12.85546875" style="8" customWidth="1"/>
    <col min="14343" max="14343" width="21.140625" style="8" customWidth="1"/>
    <col min="14344" max="14344" width="11.28515625" style="8" customWidth="1"/>
    <col min="14345" max="14592" width="9.140625" style="8"/>
    <col min="14593" max="14593" width="6.5703125" style="8" customWidth="1"/>
    <col min="14594" max="14594" width="12.85546875" style="8" customWidth="1"/>
    <col min="14595" max="14595" width="13.7109375" style="8" customWidth="1"/>
    <col min="14596" max="14596" width="21.85546875" style="8" customWidth="1"/>
    <col min="14597" max="14597" width="32" style="8" customWidth="1"/>
    <col min="14598" max="14598" width="12.85546875" style="8" customWidth="1"/>
    <col min="14599" max="14599" width="21.140625" style="8" customWidth="1"/>
    <col min="14600" max="14600" width="11.28515625" style="8" customWidth="1"/>
    <col min="14601" max="14848" width="9.140625" style="8"/>
    <col min="14849" max="14849" width="6.5703125" style="8" customWidth="1"/>
    <col min="14850" max="14850" width="12.85546875" style="8" customWidth="1"/>
    <col min="14851" max="14851" width="13.7109375" style="8" customWidth="1"/>
    <col min="14852" max="14852" width="21.85546875" style="8" customWidth="1"/>
    <col min="14853" max="14853" width="32" style="8" customWidth="1"/>
    <col min="14854" max="14854" width="12.85546875" style="8" customWidth="1"/>
    <col min="14855" max="14855" width="21.140625" style="8" customWidth="1"/>
    <col min="14856" max="14856" width="11.28515625" style="8" customWidth="1"/>
    <col min="14857" max="15104" width="9.140625" style="8"/>
    <col min="15105" max="15105" width="6.5703125" style="8" customWidth="1"/>
    <col min="15106" max="15106" width="12.85546875" style="8" customWidth="1"/>
    <col min="15107" max="15107" width="13.7109375" style="8" customWidth="1"/>
    <col min="15108" max="15108" width="21.85546875" style="8" customWidth="1"/>
    <col min="15109" max="15109" width="32" style="8" customWidth="1"/>
    <col min="15110" max="15110" width="12.85546875" style="8" customWidth="1"/>
    <col min="15111" max="15111" width="21.140625" style="8" customWidth="1"/>
    <col min="15112" max="15112" width="11.28515625" style="8" customWidth="1"/>
    <col min="15113" max="15360" width="9.140625" style="8"/>
    <col min="15361" max="15361" width="6.5703125" style="8" customWidth="1"/>
    <col min="15362" max="15362" width="12.85546875" style="8" customWidth="1"/>
    <col min="15363" max="15363" width="13.7109375" style="8" customWidth="1"/>
    <col min="15364" max="15364" width="21.85546875" style="8" customWidth="1"/>
    <col min="15365" max="15365" width="32" style="8" customWidth="1"/>
    <col min="15366" max="15366" width="12.85546875" style="8" customWidth="1"/>
    <col min="15367" max="15367" width="21.140625" style="8" customWidth="1"/>
    <col min="15368" max="15368" width="11.28515625" style="8" customWidth="1"/>
    <col min="15369" max="15616" width="9.140625" style="8"/>
    <col min="15617" max="15617" width="6.5703125" style="8" customWidth="1"/>
    <col min="15618" max="15618" width="12.85546875" style="8" customWidth="1"/>
    <col min="15619" max="15619" width="13.7109375" style="8" customWidth="1"/>
    <col min="15620" max="15620" width="21.85546875" style="8" customWidth="1"/>
    <col min="15621" max="15621" width="32" style="8" customWidth="1"/>
    <col min="15622" max="15622" width="12.85546875" style="8" customWidth="1"/>
    <col min="15623" max="15623" width="21.140625" style="8" customWidth="1"/>
    <col min="15624" max="15624" width="11.28515625" style="8" customWidth="1"/>
    <col min="15625" max="15872" width="9.140625" style="8"/>
    <col min="15873" max="15873" width="6.5703125" style="8" customWidth="1"/>
    <col min="15874" max="15874" width="12.85546875" style="8" customWidth="1"/>
    <col min="15875" max="15875" width="13.7109375" style="8" customWidth="1"/>
    <col min="15876" max="15876" width="21.85546875" style="8" customWidth="1"/>
    <col min="15877" max="15877" width="32" style="8" customWidth="1"/>
    <col min="15878" max="15878" width="12.85546875" style="8" customWidth="1"/>
    <col min="15879" max="15879" width="21.140625" style="8" customWidth="1"/>
    <col min="15880" max="15880" width="11.28515625" style="8" customWidth="1"/>
    <col min="15881" max="16128" width="9.140625" style="8"/>
    <col min="16129" max="16129" width="6.5703125" style="8" customWidth="1"/>
    <col min="16130" max="16130" width="12.85546875" style="8" customWidth="1"/>
    <col min="16131" max="16131" width="13.7109375" style="8" customWidth="1"/>
    <col min="16132" max="16132" width="21.85546875" style="8" customWidth="1"/>
    <col min="16133" max="16133" width="32" style="8" customWidth="1"/>
    <col min="16134" max="16134" width="12.85546875" style="8" customWidth="1"/>
    <col min="16135" max="16135" width="21.140625" style="8" customWidth="1"/>
    <col min="16136" max="16136" width="11.28515625" style="8" customWidth="1"/>
    <col min="16137" max="16384" width="9.140625" style="8"/>
  </cols>
  <sheetData>
    <row r="2" spans="1:10" ht="18">
      <c r="A2" s="30" t="s">
        <v>13</v>
      </c>
      <c r="B2" s="30"/>
      <c r="C2" s="30"/>
      <c r="D2" s="30"/>
    </row>
    <row r="3" spans="1:10" ht="18">
      <c r="A3" s="30" t="s">
        <v>14</v>
      </c>
      <c r="B3" s="30"/>
      <c r="C3" s="30"/>
      <c r="D3" s="30"/>
    </row>
    <row r="4" spans="1:10" ht="18">
      <c r="A4" s="30" t="s">
        <v>34</v>
      </c>
      <c r="B4" s="30"/>
      <c r="C4" s="30"/>
      <c r="D4" s="30"/>
    </row>
    <row r="5" spans="1:10" s="31" customFormat="1" ht="18">
      <c r="A5" s="32"/>
      <c r="B5" s="32"/>
      <c r="C5" s="32"/>
      <c r="D5" s="2" t="s">
        <v>50</v>
      </c>
      <c r="E5" s="2"/>
      <c r="H5" s="8"/>
      <c r="I5" s="8"/>
      <c r="J5" s="8"/>
    </row>
    <row r="6" spans="1:10" ht="18.75" thickBot="1">
      <c r="A6" s="18"/>
      <c r="B6" s="18"/>
      <c r="C6" s="18"/>
      <c r="D6" s="30"/>
    </row>
    <row r="7" spans="1:10" ht="49.5">
      <c r="A7" s="43" t="s">
        <v>23</v>
      </c>
      <c r="B7" s="44" t="s">
        <v>24</v>
      </c>
      <c r="C7" s="45" t="s">
        <v>25</v>
      </c>
      <c r="D7" s="46" t="s">
        <v>15</v>
      </c>
      <c r="E7" s="47" t="s">
        <v>26</v>
      </c>
      <c r="F7" s="48" t="s">
        <v>28</v>
      </c>
    </row>
    <row r="8" spans="1:10" s="61" customFormat="1" ht="57" customHeight="1">
      <c r="A8" s="62">
        <v>1</v>
      </c>
      <c r="B8" s="57">
        <v>43360</v>
      </c>
      <c r="C8" s="58">
        <v>2600</v>
      </c>
      <c r="D8" s="59" t="s">
        <v>35</v>
      </c>
      <c r="E8" s="59" t="s">
        <v>63</v>
      </c>
      <c r="F8" s="63">
        <v>20900</v>
      </c>
      <c r="G8" s="60"/>
    </row>
    <row r="9" spans="1:10" ht="17.25" thickBot="1">
      <c r="A9" s="49"/>
      <c r="B9" s="50"/>
      <c r="C9" s="51"/>
      <c r="D9" s="42" t="s">
        <v>27</v>
      </c>
      <c r="E9" s="52"/>
      <c r="F9" s="53">
        <f>SUM(F8:F8)</f>
        <v>20900</v>
      </c>
      <c r="G9" s="20"/>
      <c r="H9" s="20"/>
    </row>
    <row r="10" spans="1:10">
      <c r="A10" s="41"/>
      <c r="B10" s="41"/>
      <c r="C10" s="23"/>
      <c r="D10" s="23"/>
      <c r="E10" s="24"/>
      <c r="F10" s="25"/>
    </row>
    <row r="11" spans="1:10">
      <c r="A11" s="33"/>
      <c r="B11" s="33"/>
      <c r="C11" s="23"/>
      <c r="D11" s="23"/>
      <c r="E11" s="24"/>
      <c r="F11" s="25"/>
    </row>
    <row r="12" spans="1:10">
      <c r="A12" s="33"/>
      <c r="B12" s="33"/>
      <c r="C12" s="23"/>
      <c r="D12" s="23"/>
      <c r="E12" s="24"/>
      <c r="F12" s="25"/>
      <c r="I12" s="8" t="s">
        <v>30</v>
      </c>
    </row>
    <row r="13" spans="1:10">
      <c r="A13" s="33"/>
      <c r="B13" s="33"/>
      <c r="C13" s="23"/>
      <c r="D13" s="23"/>
      <c r="E13" s="24"/>
      <c r="F13" s="25"/>
    </row>
    <row r="14" spans="1:10">
      <c r="A14" s="33"/>
      <c r="B14" s="33"/>
      <c r="C14" s="21"/>
      <c r="D14" s="23"/>
      <c r="E14" s="24"/>
      <c r="F14" s="25"/>
    </row>
    <row r="15" spans="1:10">
      <c r="A15" s="33"/>
      <c r="B15" s="33"/>
      <c r="C15" s="21"/>
      <c r="D15" s="23"/>
      <c r="E15" s="24"/>
      <c r="F15" s="26"/>
    </row>
    <row r="16" spans="1:10">
      <c r="A16" s="33"/>
      <c r="B16" s="33"/>
      <c r="C16" s="21"/>
      <c r="D16" s="21"/>
      <c r="E16" s="22"/>
      <c r="F16" s="27"/>
    </row>
    <row r="17" spans="1:6">
      <c r="A17" s="33"/>
      <c r="B17" s="21"/>
      <c r="C17" s="21"/>
      <c r="D17" s="21"/>
      <c r="E17" s="22"/>
      <c r="F17" s="27"/>
    </row>
    <row r="18" spans="1:6">
      <c r="A18" s="33"/>
      <c r="B18" s="21"/>
      <c r="C18" s="21"/>
      <c r="D18" s="21"/>
      <c r="E18" s="22"/>
      <c r="F18" s="27"/>
    </row>
    <row r="19" spans="1:6">
      <c r="A19" s="33"/>
      <c r="B19" s="21"/>
      <c r="C19" s="21"/>
      <c r="D19" s="21"/>
      <c r="E19" s="22"/>
      <c r="F19" s="27"/>
    </row>
    <row r="20" spans="1:6">
      <c r="A20" s="21"/>
      <c r="B20" s="21"/>
      <c r="C20" s="21"/>
      <c r="D20" s="21"/>
      <c r="E20" s="21"/>
      <c r="F20" s="28"/>
    </row>
    <row r="21" spans="1:6">
      <c r="A21" s="34"/>
      <c r="B21" s="34"/>
      <c r="C21" s="21"/>
      <c r="D21" s="21"/>
      <c r="E21" s="21"/>
      <c r="F21" s="28"/>
    </row>
    <row r="22" spans="1:6">
      <c r="A22" s="34"/>
      <c r="B22" s="34"/>
      <c r="C22" s="21"/>
      <c r="D22" s="21"/>
      <c r="E22" s="21"/>
      <c r="F22" s="28"/>
    </row>
    <row r="23" spans="1:6">
      <c r="A23" s="34"/>
      <c r="B23" s="34"/>
      <c r="C23" s="21"/>
      <c r="D23" s="21"/>
      <c r="E23" s="21"/>
      <c r="F23" s="28"/>
    </row>
    <row r="24" spans="1:6">
      <c r="A24" s="34"/>
      <c r="B24" s="34"/>
      <c r="C24" s="21"/>
      <c r="D24" s="21"/>
      <c r="E24" s="21"/>
      <c r="F24" s="28"/>
    </row>
    <row r="25" spans="1:6">
      <c r="A25" s="31"/>
      <c r="B25" s="31"/>
      <c r="E25" s="8"/>
      <c r="F25" s="29"/>
    </row>
    <row r="26" spans="1:6">
      <c r="A26" s="31"/>
      <c r="B26" s="31"/>
      <c r="E26" s="8"/>
      <c r="F26" s="29"/>
    </row>
    <row r="27" spans="1:6">
      <c r="A27" s="35"/>
      <c r="E27" s="8"/>
      <c r="F27" s="29"/>
    </row>
    <row r="28" spans="1:6">
      <c r="A28" s="31"/>
      <c r="E28" s="8"/>
      <c r="F28" s="29"/>
    </row>
    <row r="29" spans="1:6">
      <c r="E29" s="8"/>
      <c r="F29" s="29"/>
    </row>
    <row r="30" spans="1:6">
      <c r="E30" s="8"/>
      <c r="F30" s="29"/>
    </row>
    <row r="31" spans="1:6">
      <c r="E31" s="8"/>
      <c r="F31" s="29"/>
    </row>
    <row r="32" spans="1:6">
      <c r="E32" s="8"/>
      <c r="F32" s="29"/>
    </row>
    <row r="33" spans="1:6">
      <c r="A33" s="35"/>
      <c r="E33" s="8"/>
      <c r="F33" s="29"/>
    </row>
    <row r="34" spans="1:6">
      <c r="B34" s="36"/>
      <c r="E34" s="8"/>
      <c r="F34" s="29"/>
    </row>
    <row r="35" spans="1:6">
      <c r="C35" s="31"/>
      <c r="E35" s="8"/>
      <c r="F35" s="29"/>
    </row>
    <row r="36" spans="1:6">
      <c r="A36" s="36"/>
      <c r="E36" s="8"/>
      <c r="F36" s="29"/>
    </row>
    <row r="37" spans="1:6">
      <c r="A37" s="35"/>
      <c r="E37" s="8"/>
      <c r="F37" s="29"/>
    </row>
    <row r="38" spans="1:6">
      <c r="A38" s="35"/>
      <c r="E38" s="8"/>
      <c r="F38" s="29"/>
    </row>
    <row r="39" spans="1:6">
      <c r="E39" s="8"/>
      <c r="F39" s="29"/>
    </row>
    <row r="40" spans="1:6">
      <c r="E40" s="8"/>
      <c r="F40" s="29"/>
    </row>
    <row r="41" spans="1:6">
      <c r="E41" s="8"/>
      <c r="F41" s="29"/>
    </row>
    <row r="42" spans="1:6">
      <c r="E42" s="8"/>
      <c r="F42" s="29"/>
    </row>
    <row r="43" spans="1:6">
      <c r="E43" s="8"/>
      <c r="F43" s="29"/>
    </row>
    <row r="44" spans="1:6">
      <c r="E44" s="8"/>
      <c r="F44" s="29"/>
    </row>
    <row r="45" spans="1:6">
      <c r="E45" s="8"/>
      <c r="F45" s="29"/>
    </row>
    <row r="46" spans="1:6">
      <c r="E46" s="8"/>
      <c r="F46" s="29"/>
    </row>
    <row r="47" spans="1:6">
      <c r="E47" s="8"/>
      <c r="F47" s="29"/>
    </row>
    <row r="48" spans="1:6">
      <c r="E48" s="8"/>
      <c r="F48" s="29"/>
    </row>
    <row r="49" spans="1:6">
      <c r="E49" s="8"/>
      <c r="F49" s="29"/>
    </row>
    <row r="50" spans="1:6">
      <c r="E50" s="8"/>
      <c r="F50" s="29"/>
    </row>
    <row r="51" spans="1:6">
      <c r="E51" s="8"/>
      <c r="F51" s="29"/>
    </row>
    <row r="52" spans="1:6">
      <c r="A52" s="35"/>
      <c r="E52" s="8"/>
      <c r="F52" s="29"/>
    </row>
    <row r="53" spans="1:6">
      <c r="A53" s="35"/>
      <c r="E53" s="8"/>
      <c r="F53" s="29"/>
    </row>
    <row r="54" spans="1:6">
      <c r="A54" s="35"/>
      <c r="E54" s="8"/>
      <c r="F54" s="29"/>
    </row>
    <row r="55" spans="1:6">
      <c r="A55" s="35"/>
      <c r="E55" s="8"/>
      <c r="F55" s="29"/>
    </row>
    <row r="56" spans="1:6">
      <c r="A56" s="35"/>
      <c r="E56" s="8"/>
      <c r="F56" s="29"/>
    </row>
    <row r="57" spans="1:6">
      <c r="A57" s="35"/>
      <c r="E57" s="8"/>
      <c r="F57" s="29"/>
    </row>
    <row r="58" spans="1:6">
      <c r="A58" s="35"/>
      <c r="E58" s="8"/>
      <c r="F58" s="29"/>
    </row>
    <row r="59" spans="1:6">
      <c r="A59" s="35"/>
      <c r="E59" s="8"/>
      <c r="F59" s="29"/>
    </row>
    <row r="60" spans="1:6">
      <c r="A60" s="35"/>
      <c r="E60" s="8"/>
      <c r="F60" s="29"/>
    </row>
    <row r="61" spans="1:6">
      <c r="A61" s="35"/>
      <c r="B61" s="37"/>
      <c r="E61" s="8"/>
      <c r="F61" s="29"/>
    </row>
    <row r="62" spans="1:6">
      <c r="A62" s="35"/>
      <c r="E62" s="8"/>
      <c r="F62" s="29"/>
    </row>
    <row r="63" spans="1:6">
      <c r="A63" s="38"/>
      <c r="E63" s="8"/>
      <c r="F63" s="29"/>
    </row>
    <row r="64" spans="1:6">
      <c r="A64" s="19"/>
      <c r="E64" s="8"/>
      <c r="F64" s="29"/>
    </row>
    <row r="65" spans="1:6">
      <c r="A65" s="19"/>
      <c r="E65" s="8"/>
      <c r="F65" s="29"/>
    </row>
    <row r="66" spans="1:6">
      <c r="A66" s="19"/>
      <c r="E66" s="8"/>
      <c r="F66" s="29"/>
    </row>
    <row r="67" spans="1:6">
      <c r="A67" s="19"/>
      <c r="E67" s="8"/>
      <c r="F67" s="29"/>
    </row>
    <row r="68" spans="1:6">
      <c r="A68" s="19"/>
      <c r="E68" s="8"/>
      <c r="F68" s="29"/>
    </row>
    <row r="69" spans="1:6">
      <c r="A69" s="19"/>
      <c r="E69" s="8"/>
      <c r="F69" s="29"/>
    </row>
    <row r="70" spans="1:6">
      <c r="A70" s="31"/>
      <c r="B70" s="31"/>
      <c r="E70" s="8"/>
      <c r="F70" s="29"/>
    </row>
    <row r="71" spans="1:6">
      <c r="A71" s="19"/>
      <c r="E71" s="8"/>
      <c r="F71" s="29"/>
    </row>
    <row r="72" spans="1:6">
      <c r="A72" s="19"/>
      <c r="E72" s="8"/>
      <c r="F72" s="29"/>
    </row>
    <row r="73" spans="1:6">
      <c r="A73" s="19"/>
      <c r="E73" s="8"/>
      <c r="F73" s="29"/>
    </row>
    <row r="74" spans="1:6">
      <c r="A74" s="19"/>
      <c r="E74" s="8"/>
    </row>
    <row r="75" spans="1:6">
      <c r="A75" s="19"/>
      <c r="E75" s="8"/>
    </row>
    <row r="76" spans="1:6">
      <c r="A76" s="19"/>
      <c r="E76" s="8"/>
    </row>
    <row r="77" spans="1:6">
      <c r="A77" s="19"/>
      <c r="E77" s="8"/>
    </row>
    <row r="78" spans="1:6">
      <c r="A78" s="19"/>
      <c r="E78" s="8"/>
    </row>
    <row r="79" spans="1:6">
      <c r="A79" s="39"/>
      <c r="E79" s="8"/>
    </row>
    <row r="80" spans="1:6">
      <c r="A80" s="19"/>
      <c r="E80" s="8"/>
    </row>
    <row r="81" spans="1:5">
      <c r="A81" s="19"/>
      <c r="E81" s="8"/>
    </row>
    <row r="82" spans="1:5">
      <c r="A82" s="19"/>
      <c r="E82" s="8"/>
    </row>
    <row r="83" spans="1:5">
      <c r="A83" s="19"/>
      <c r="E83" s="8"/>
    </row>
    <row r="84" spans="1:5">
      <c r="A84" s="19"/>
      <c r="E84" s="8"/>
    </row>
    <row r="85" spans="1:5">
      <c r="A85" s="19"/>
      <c r="E85" s="8"/>
    </row>
    <row r="86" spans="1:5">
      <c r="A86" s="19"/>
      <c r="E86" s="8"/>
    </row>
    <row r="87" spans="1:5">
      <c r="A87" s="19"/>
      <c r="E87" s="8"/>
    </row>
    <row r="88" spans="1:5">
      <c r="A88" s="19"/>
      <c r="E88" s="8"/>
    </row>
    <row r="89" spans="1:5">
      <c r="A89" s="19"/>
      <c r="E89" s="8"/>
    </row>
    <row r="90" spans="1:5">
      <c r="A90" s="19"/>
      <c r="E90" s="8"/>
    </row>
    <row r="91" spans="1:5">
      <c r="A91" s="19"/>
      <c r="E91" s="8"/>
    </row>
    <row r="92" spans="1:5">
      <c r="A92" s="19"/>
      <c r="E92" s="8"/>
    </row>
    <row r="93" spans="1:5">
      <c r="A93" s="19"/>
      <c r="E93" s="8"/>
    </row>
    <row r="94" spans="1:5">
      <c r="A94" s="19"/>
      <c r="E94" s="8"/>
    </row>
    <row r="95" spans="1:5">
      <c r="A95" s="19"/>
      <c r="E95" s="8"/>
    </row>
    <row r="96" spans="1:5">
      <c r="A96" s="19"/>
      <c r="E96" s="8"/>
    </row>
    <row r="97" spans="1:5">
      <c r="A97" s="19"/>
      <c r="E97" s="8"/>
    </row>
    <row r="98" spans="1:5">
      <c r="A98" s="40"/>
      <c r="E98" s="8"/>
    </row>
    <row r="99" spans="1:5">
      <c r="A99" s="19"/>
      <c r="E99" s="8"/>
    </row>
    <row r="100" spans="1:5">
      <c r="A100" s="19"/>
      <c r="E100" s="8"/>
    </row>
    <row r="101" spans="1:5">
      <c r="A101" s="19"/>
      <c r="E101" s="8"/>
    </row>
    <row r="102" spans="1:5">
      <c r="A102" s="19"/>
      <c r="E102" s="8"/>
    </row>
    <row r="103" spans="1:5">
      <c r="E103" s="8"/>
    </row>
    <row r="104" spans="1:5">
      <c r="E104" s="8"/>
    </row>
    <row r="105" spans="1:5">
      <c r="E105" s="8"/>
    </row>
    <row r="106" spans="1:5">
      <c r="E106" s="8"/>
    </row>
    <row r="107" spans="1:5">
      <c r="E107" s="8"/>
    </row>
    <row r="108" spans="1:5">
      <c r="E108" s="8"/>
    </row>
    <row r="109" spans="1:5">
      <c r="E109" s="8"/>
    </row>
    <row r="110" spans="1:5">
      <c r="E110" s="8"/>
    </row>
    <row r="111" spans="1:5">
      <c r="E111" s="8"/>
    </row>
    <row r="112" spans="1:5">
      <c r="E112" s="8"/>
    </row>
    <row r="113" spans="5:5">
      <c r="E113" s="8"/>
    </row>
    <row r="114" spans="5:5">
      <c r="E114" s="8"/>
    </row>
    <row r="115" spans="5:5">
      <c r="E115" s="8"/>
    </row>
    <row r="116" spans="5:5">
      <c r="E116" s="8"/>
    </row>
    <row r="117" spans="5:5">
      <c r="E117" s="8"/>
    </row>
    <row r="118" spans="5:5">
      <c r="E118" s="8"/>
    </row>
    <row r="119" spans="5:5">
      <c r="E119" s="8"/>
    </row>
    <row r="120" spans="5:5">
      <c r="E120" s="8"/>
    </row>
    <row r="121" spans="5:5">
      <c r="E121" s="8"/>
    </row>
    <row r="122" spans="5:5">
      <c r="E122" s="8"/>
    </row>
    <row r="123" spans="5:5">
      <c r="E123" s="8"/>
    </row>
    <row r="124" spans="5:5">
      <c r="E124" s="8"/>
    </row>
    <row r="125" spans="5:5">
      <c r="E125" s="8"/>
    </row>
    <row r="126" spans="5:5">
      <c r="E126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B1" workbookViewId="0">
      <selection activeCell="G27" sqref="G27"/>
    </sheetView>
  </sheetViews>
  <sheetFormatPr defaultRowHeight="16.5"/>
  <cols>
    <col min="1" max="2" width="9.140625" style="1"/>
    <col min="3" max="3" width="16.5703125" style="1" customWidth="1"/>
    <col min="4" max="4" width="12.7109375" style="1" customWidth="1"/>
    <col min="5" max="5" width="17" style="1" customWidth="1"/>
    <col min="6" max="6" width="22.85546875" style="1" customWidth="1"/>
    <col min="7" max="7" width="80.140625" style="1" customWidth="1"/>
    <col min="8" max="256" width="9.140625" style="1"/>
    <col min="257" max="257" width="11.7109375" style="1" customWidth="1"/>
    <col min="258" max="258" width="10.140625" style="1" customWidth="1"/>
    <col min="259" max="259" width="9.140625" style="1"/>
    <col min="260" max="260" width="14.5703125" style="1" customWidth="1"/>
    <col min="261" max="261" width="73.140625" style="1" customWidth="1"/>
    <col min="262" max="512" width="9.140625" style="1"/>
    <col min="513" max="513" width="11.7109375" style="1" customWidth="1"/>
    <col min="514" max="514" width="10.140625" style="1" customWidth="1"/>
    <col min="515" max="515" width="9.140625" style="1"/>
    <col min="516" max="516" width="14.5703125" style="1" customWidth="1"/>
    <col min="517" max="517" width="73.140625" style="1" customWidth="1"/>
    <col min="518" max="768" width="9.140625" style="1"/>
    <col min="769" max="769" width="11.7109375" style="1" customWidth="1"/>
    <col min="770" max="770" width="10.140625" style="1" customWidth="1"/>
    <col min="771" max="771" width="9.140625" style="1"/>
    <col min="772" max="772" width="14.5703125" style="1" customWidth="1"/>
    <col min="773" max="773" width="73.140625" style="1" customWidth="1"/>
    <col min="774" max="1024" width="9.140625" style="1"/>
    <col min="1025" max="1025" width="11.7109375" style="1" customWidth="1"/>
    <col min="1026" max="1026" width="10.140625" style="1" customWidth="1"/>
    <col min="1027" max="1027" width="9.140625" style="1"/>
    <col min="1028" max="1028" width="14.5703125" style="1" customWidth="1"/>
    <col min="1029" max="1029" width="73.140625" style="1" customWidth="1"/>
    <col min="1030" max="1280" width="9.140625" style="1"/>
    <col min="1281" max="1281" width="11.7109375" style="1" customWidth="1"/>
    <col min="1282" max="1282" width="10.140625" style="1" customWidth="1"/>
    <col min="1283" max="1283" width="9.140625" style="1"/>
    <col min="1284" max="1284" width="14.5703125" style="1" customWidth="1"/>
    <col min="1285" max="1285" width="73.140625" style="1" customWidth="1"/>
    <col min="1286" max="1536" width="9.140625" style="1"/>
    <col min="1537" max="1537" width="11.7109375" style="1" customWidth="1"/>
    <col min="1538" max="1538" width="10.140625" style="1" customWidth="1"/>
    <col min="1539" max="1539" width="9.140625" style="1"/>
    <col min="1540" max="1540" width="14.5703125" style="1" customWidth="1"/>
    <col min="1541" max="1541" width="73.140625" style="1" customWidth="1"/>
    <col min="1542" max="1792" width="9.140625" style="1"/>
    <col min="1793" max="1793" width="11.7109375" style="1" customWidth="1"/>
    <col min="1794" max="1794" width="10.140625" style="1" customWidth="1"/>
    <col min="1795" max="1795" width="9.140625" style="1"/>
    <col min="1796" max="1796" width="14.5703125" style="1" customWidth="1"/>
    <col min="1797" max="1797" width="73.140625" style="1" customWidth="1"/>
    <col min="1798" max="2048" width="9.140625" style="1"/>
    <col min="2049" max="2049" width="11.7109375" style="1" customWidth="1"/>
    <col min="2050" max="2050" width="10.140625" style="1" customWidth="1"/>
    <col min="2051" max="2051" width="9.140625" style="1"/>
    <col min="2052" max="2052" width="14.5703125" style="1" customWidth="1"/>
    <col min="2053" max="2053" width="73.140625" style="1" customWidth="1"/>
    <col min="2054" max="2304" width="9.140625" style="1"/>
    <col min="2305" max="2305" width="11.7109375" style="1" customWidth="1"/>
    <col min="2306" max="2306" width="10.140625" style="1" customWidth="1"/>
    <col min="2307" max="2307" width="9.140625" style="1"/>
    <col min="2308" max="2308" width="14.5703125" style="1" customWidth="1"/>
    <col min="2309" max="2309" width="73.140625" style="1" customWidth="1"/>
    <col min="2310" max="2560" width="9.140625" style="1"/>
    <col min="2561" max="2561" width="11.7109375" style="1" customWidth="1"/>
    <col min="2562" max="2562" width="10.140625" style="1" customWidth="1"/>
    <col min="2563" max="2563" width="9.140625" style="1"/>
    <col min="2564" max="2564" width="14.5703125" style="1" customWidth="1"/>
    <col min="2565" max="2565" width="73.140625" style="1" customWidth="1"/>
    <col min="2566" max="2816" width="9.140625" style="1"/>
    <col min="2817" max="2817" width="11.7109375" style="1" customWidth="1"/>
    <col min="2818" max="2818" width="10.140625" style="1" customWidth="1"/>
    <col min="2819" max="2819" width="9.140625" style="1"/>
    <col min="2820" max="2820" width="14.5703125" style="1" customWidth="1"/>
    <col min="2821" max="2821" width="73.140625" style="1" customWidth="1"/>
    <col min="2822" max="3072" width="9.140625" style="1"/>
    <col min="3073" max="3073" width="11.7109375" style="1" customWidth="1"/>
    <col min="3074" max="3074" width="10.140625" style="1" customWidth="1"/>
    <col min="3075" max="3075" width="9.140625" style="1"/>
    <col min="3076" max="3076" width="14.5703125" style="1" customWidth="1"/>
    <col min="3077" max="3077" width="73.140625" style="1" customWidth="1"/>
    <col min="3078" max="3328" width="9.140625" style="1"/>
    <col min="3329" max="3329" width="11.7109375" style="1" customWidth="1"/>
    <col min="3330" max="3330" width="10.140625" style="1" customWidth="1"/>
    <col min="3331" max="3331" width="9.140625" style="1"/>
    <col min="3332" max="3332" width="14.5703125" style="1" customWidth="1"/>
    <col min="3333" max="3333" width="73.140625" style="1" customWidth="1"/>
    <col min="3334" max="3584" width="9.140625" style="1"/>
    <col min="3585" max="3585" width="11.7109375" style="1" customWidth="1"/>
    <col min="3586" max="3586" width="10.140625" style="1" customWidth="1"/>
    <col min="3587" max="3587" width="9.140625" style="1"/>
    <col min="3588" max="3588" width="14.5703125" style="1" customWidth="1"/>
    <col min="3589" max="3589" width="73.140625" style="1" customWidth="1"/>
    <col min="3590" max="3840" width="9.140625" style="1"/>
    <col min="3841" max="3841" width="11.7109375" style="1" customWidth="1"/>
    <col min="3842" max="3842" width="10.140625" style="1" customWidth="1"/>
    <col min="3843" max="3843" width="9.140625" style="1"/>
    <col min="3844" max="3844" width="14.5703125" style="1" customWidth="1"/>
    <col min="3845" max="3845" width="73.140625" style="1" customWidth="1"/>
    <col min="3846" max="4096" width="9.140625" style="1"/>
    <col min="4097" max="4097" width="11.7109375" style="1" customWidth="1"/>
    <col min="4098" max="4098" width="10.140625" style="1" customWidth="1"/>
    <col min="4099" max="4099" width="9.140625" style="1"/>
    <col min="4100" max="4100" width="14.5703125" style="1" customWidth="1"/>
    <col min="4101" max="4101" width="73.140625" style="1" customWidth="1"/>
    <col min="4102" max="4352" width="9.140625" style="1"/>
    <col min="4353" max="4353" width="11.7109375" style="1" customWidth="1"/>
    <col min="4354" max="4354" width="10.140625" style="1" customWidth="1"/>
    <col min="4355" max="4355" width="9.140625" style="1"/>
    <col min="4356" max="4356" width="14.5703125" style="1" customWidth="1"/>
    <col min="4357" max="4357" width="73.140625" style="1" customWidth="1"/>
    <col min="4358" max="4608" width="9.140625" style="1"/>
    <col min="4609" max="4609" width="11.7109375" style="1" customWidth="1"/>
    <col min="4610" max="4610" width="10.140625" style="1" customWidth="1"/>
    <col min="4611" max="4611" width="9.140625" style="1"/>
    <col min="4612" max="4612" width="14.5703125" style="1" customWidth="1"/>
    <col min="4613" max="4613" width="73.140625" style="1" customWidth="1"/>
    <col min="4614" max="4864" width="9.140625" style="1"/>
    <col min="4865" max="4865" width="11.7109375" style="1" customWidth="1"/>
    <col min="4866" max="4866" width="10.140625" style="1" customWidth="1"/>
    <col min="4867" max="4867" width="9.140625" style="1"/>
    <col min="4868" max="4868" width="14.5703125" style="1" customWidth="1"/>
    <col min="4869" max="4869" width="73.140625" style="1" customWidth="1"/>
    <col min="4870" max="5120" width="9.140625" style="1"/>
    <col min="5121" max="5121" width="11.7109375" style="1" customWidth="1"/>
    <col min="5122" max="5122" width="10.140625" style="1" customWidth="1"/>
    <col min="5123" max="5123" width="9.140625" style="1"/>
    <col min="5124" max="5124" width="14.5703125" style="1" customWidth="1"/>
    <col min="5125" max="5125" width="73.140625" style="1" customWidth="1"/>
    <col min="5126" max="5376" width="9.140625" style="1"/>
    <col min="5377" max="5377" width="11.7109375" style="1" customWidth="1"/>
    <col min="5378" max="5378" width="10.140625" style="1" customWidth="1"/>
    <col min="5379" max="5379" width="9.140625" style="1"/>
    <col min="5380" max="5380" width="14.5703125" style="1" customWidth="1"/>
    <col min="5381" max="5381" width="73.140625" style="1" customWidth="1"/>
    <col min="5382" max="5632" width="9.140625" style="1"/>
    <col min="5633" max="5633" width="11.7109375" style="1" customWidth="1"/>
    <col min="5634" max="5634" width="10.140625" style="1" customWidth="1"/>
    <col min="5635" max="5635" width="9.140625" style="1"/>
    <col min="5636" max="5636" width="14.5703125" style="1" customWidth="1"/>
    <col min="5637" max="5637" width="73.140625" style="1" customWidth="1"/>
    <col min="5638" max="5888" width="9.140625" style="1"/>
    <col min="5889" max="5889" width="11.7109375" style="1" customWidth="1"/>
    <col min="5890" max="5890" width="10.140625" style="1" customWidth="1"/>
    <col min="5891" max="5891" width="9.140625" style="1"/>
    <col min="5892" max="5892" width="14.5703125" style="1" customWidth="1"/>
    <col min="5893" max="5893" width="73.140625" style="1" customWidth="1"/>
    <col min="5894" max="6144" width="9.140625" style="1"/>
    <col min="6145" max="6145" width="11.7109375" style="1" customWidth="1"/>
    <col min="6146" max="6146" width="10.140625" style="1" customWidth="1"/>
    <col min="6147" max="6147" width="9.140625" style="1"/>
    <col min="6148" max="6148" width="14.5703125" style="1" customWidth="1"/>
    <col min="6149" max="6149" width="73.140625" style="1" customWidth="1"/>
    <col min="6150" max="6400" width="9.140625" style="1"/>
    <col min="6401" max="6401" width="11.7109375" style="1" customWidth="1"/>
    <col min="6402" max="6402" width="10.140625" style="1" customWidth="1"/>
    <col min="6403" max="6403" width="9.140625" style="1"/>
    <col min="6404" max="6404" width="14.5703125" style="1" customWidth="1"/>
    <col min="6405" max="6405" width="73.140625" style="1" customWidth="1"/>
    <col min="6406" max="6656" width="9.140625" style="1"/>
    <col min="6657" max="6657" width="11.7109375" style="1" customWidth="1"/>
    <col min="6658" max="6658" width="10.140625" style="1" customWidth="1"/>
    <col min="6659" max="6659" width="9.140625" style="1"/>
    <col min="6660" max="6660" width="14.5703125" style="1" customWidth="1"/>
    <col min="6661" max="6661" width="73.140625" style="1" customWidth="1"/>
    <col min="6662" max="6912" width="9.140625" style="1"/>
    <col min="6913" max="6913" width="11.7109375" style="1" customWidth="1"/>
    <col min="6914" max="6914" width="10.140625" style="1" customWidth="1"/>
    <col min="6915" max="6915" width="9.140625" style="1"/>
    <col min="6916" max="6916" width="14.5703125" style="1" customWidth="1"/>
    <col min="6917" max="6917" width="73.140625" style="1" customWidth="1"/>
    <col min="6918" max="7168" width="9.140625" style="1"/>
    <col min="7169" max="7169" width="11.7109375" style="1" customWidth="1"/>
    <col min="7170" max="7170" width="10.140625" style="1" customWidth="1"/>
    <col min="7171" max="7171" width="9.140625" style="1"/>
    <col min="7172" max="7172" width="14.5703125" style="1" customWidth="1"/>
    <col min="7173" max="7173" width="73.140625" style="1" customWidth="1"/>
    <col min="7174" max="7424" width="9.140625" style="1"/>
    <col min="7425" max="7425" width="11.7109375" style="1" customWidth="1"/>
    <col min="7426" max="7426" width="10.140625" style="1" customWidth="1"/>
    <col min="7427" max="7427" width="9.140625" style="1"/>
    <col min="7428" max="7428" width="14.5703125" style="1" customWidth="1"/>
    <col min="7429" max="7429" width="73.140625" style="1" customWidth="1"/>
    <col min="7430" max="7680" width="9.140625" style="1"/>
    <col min="7681" max="7681" width="11.7109375" style="1" customWidth="1"/>
    <col min="7682" max="7682" width="10.140625" style="1" customWidth="1"/>
    <col min="7683" max="7683" width="9.140625" style="1"/>
    <col min="7684" max="7684" width="14.5703125" style="1" customWidth="1"/>
    <col min="7685" max="7685" width="73.140625" style="1" customWidth="1"/>
    <col min="7686" max="7936" width="9.140625" style="1"/>
    <col min="7937" max="7937" width="11.7109375" style="1" customWidth="1"/>
    <col min="7938" max="7938" width="10.140625" style="1" customWidth="1"/>
    <col min="7939" max="7939" width="9.140625" style="1"/>
    <col min="7940" max="7940" width="14.5703125" style="1" customWidth="1"/>
    <col min="7941" max="7941" width="73.140625" style="1" customWidth="1"/>
    <col min="7942" max="8192" width="9.140625" style="1"/>
    <col min="8193" max="8193" width="11.7109375" style="1" customWidth="1"/>
    <col min="8194" max="8194" width="10.140625" style="1" customWidth="1"/>
    <col min="8195" max="8195" width="9.140625" style="1"/>
    <col min="8196" max="8196" width="14.5703125" style="1" customWidth="1"/>
    <col min="8197" max="8197" width="73.140625" style="1" customWidth="1"/>
    <col min="8198" max="8448" width="9.140625" style="1"/>
    <col min="8449" max="8449" width="11.7109375" style="1" customWidth="1"/>
    <col min="8450" max="8450" width="10.140625" style="1" customWidth="1"/>
    <col min="8451" max="8451" width="9.140625" style="1"/>
    <col min="8452" max="8452" width="14.5703125" style="1" customWidth="1"/>
    <col min="8453" max="8453" width="73.140625" style="1" customWidth="1"/>
    <col min="8454" max="8704" width="9.140625" style="1"/>
    <col min="8705" max="8705" width="11.7109375" style="1" customWidth="1"/>
    <col min="8706" max="8706" width="10.140625" style="1" customWidth="1"/>
    <col min="8707" max="8707" width="9.140625" style="1"/>
    <col min="8708" max="8708" width="14.5703125" style="1" customWidth="1"/>
    <col min="8709" max="8709" width="73.140625" style="1" customWidth="1"/>
    <col min="8710" max="8960" width="9.140625" style="1"/>
    <col min="8961" max="8961" width="11.7109375" style="1" customWidth="1"/>
    <col min="8962" max="8962" width="10.140625" style="1" customWidth="1"/>
    <col min="8963" max="8963" width="9.140625" style="1"/>
    <col min="8964" max="8964" width="14.5703125" style="1" customWidth="1"/>
    <col min="8965" max="8965" width="73.140625" style="1" customWidth="1"/>
    <col min="8966" max="9216" width="9.140625" style="1"/>
    <col min="9217" max="9217" width="11.7109375" style="1" customWidth="1"/>
    <col min="9218" max="9218" width="10.140625" style="1" customWidth="1"/>
    <col min="9219" max="9219" width="9.140625" style="1"/>
    <col min="9220" max="9220" width="14.5703125" style="1" customWidth="1"/>
    <col min="9221" max="9221" width="73.140625" style="1" customWidth="1"/>
    <col min="9222" max="9472" width="9.140625" style="1"/>
    <col min="9473" max="9473" width="11.7109375" style="1" customWidth="1"/>
    <col min="9474" max="9474" width="10.140625" style="1" customWidth="1"/>
    <col min="9475" max="9475" width="9.140625" style="1"/>
    <col min="9476" max="9476" width="14.5703125" style="1" customWidth="1"/>
    <col min="9477" max="9477" width="73.140625" style="1" customWidth="1"/>
    <col min="9478" max="9728" width="9.140625" style="1"/>
    <col min="9729" max="9729" width="11.7109375" style="1" customWidth="1"/>
    <col min="9730" max="9730" width="10.140625" style="1" customWidth="1"/>
    <col min="9731" max="9731" width="9.140625" style="1"/>
    <col min="9732" max="9732" width="14.5703125" style="1" customWidth="1"/>
    <col min="9733" max="9733" width="73.140625" style="1" customWidth="1"/>
    <col min="9734" max="9984" width="9.140625" style="1"/>
    <col min="9985" max="9985" width="11.7109375" style="1" customWidth="1"/>
    <col min="9986" max="9986" width="10.140625" style="1" customWidth="1"/>
    <col min="9987" max="9987" width="9.140625" style="1"/>
    <col min="9988" max="9988" width="14.5703125" style="1" customWidth="1"/>
    <col min="9989" max="9989" width="73.140625" style="1" customWidth="1"/>
    <col min="9990" max="10240" width="9.140625" style="1"/>
    <col min="10241" max="10241" width="11.7109375" style="1" customWidth="1"/>
    <col min="10242" max="10242" width="10.140625" style="1" customWidth="1"/>
    <col min="10243" max="10243" width="9.140625" style="1"/>
    <col min="10244" max="10244" width="14.5703125" style="1" customWidth="1"/>
    <col min="10245" max="10245" width="73.140625" style="1" customWidth="1"/>
    <col min="10246" max="10496" width="9.140625" style="1"/>
    <col min="10497" max="10497" width="11.7109375" style="1" customWidth="1"/>
    <col min="10498" max="10498" width="10.140625" style="1" customWidth="1"/>
    <col min="10499" max="10499" width="9.140625" style="1"/>
    <col min="10500" max="10500" width="14.5703125" style="1" customWidth="1"/>
    <col min="10501" max="10501" width="73.140625" style="1" customWidth="1"/>
    <col min="10502" max="10752" width="9.140625" style="1"/>
    <col min="10753" max="10753" width="11.7109375" style="1" customWidth="1"/>
    <col min="10754" max="10754" width="10.140625" style="1" customWidth="1"/>
    <col min="10755" max="10755" width="9.140625" style="1"/>
    <col min="10756" max="10756" width="14.5703125" style="1" customWidth="1"/>
    <col min="10757" max="10757" width="73.140625" style="1" customWidth="1"/>
    <col min="10758" max="11008" width="9.140625" style="1"/>
    <col min="11009" max="11009" width="11.7109375" style="1" customWidth="1"/>
    <col min="11010" max="11010" width="10.140625" style="1" customWidth="1"/>
    <col min="11011" max="11011" width="9.140625" style="1"/>
    <col min="11012" max="11012" width="14.5703125" style="1" customWidth="1"/>
    <col min="11013" max="11013" width="73.140625" style="1" customWidth="1"/>
    <col min="11014" max="11264" width="9.140625" style="1"/>
    <col min="11265" max="11265" width="11.7109375" style="1" customWidth="1"/>
    <col min="11266" max="11266" width="10.140625" style="1" customWidth="1"/>
    <col min="11267" max="11267" width="9.140625" style="1"/>
    <col min="11268" max="11268" width="14.5703125" style="1" customWidth="1"/>
    <col min="11269" max="11269" width="73.140625" style="1" customWidth="1"/>
    <col min="11270" max="11520" width="9.140625" style="1"/>
    <col min="11521" max="11521" width="11.7109375" style="1" customWidth="1"/>
    <col min="11522" max="11522" width="10.140625" style="1" customWidth="1"/>
    <col min="11523" max="11523" width="9.140625" style="1"/>
    <col min="11524" max="11524" width="14.5703125" style="1" customWidth="1"/>
    <col min="11525" max="11525" width="73.140625" style="1" customWidth="1"/>
    <col min="11526" max="11776" width="9.140625" style="1"/>
    <col min="11777" max="11777" width="11.7109375" style="1" customWidth="1"/>
    <col min="11778" max="11778" width="10.140625" style="1" customWidth="1"/>
    <col min="11779" max="11779" width="9.140625" style="1"/>
    <col min="11780" max="11780" width="14.5703125" style="1" customWidth="1"/>
    <col min="11781" max="11781" width="73.140625" style="1" customWidth="1"/>
    <col min="11782" max="12032" width="9.140625" style="1"/>
    <col min="12033" max="12033" width="11.7109375" style="1" customWidth="1"/>
    <col min="12034" max="12034" width="10.140625" style="1" customWidth="1"/>
    <col min="12035" max="12035" width="9.140625" style="1"/>
    <col min="12036" max="12036" width="14.5703125" style="1" customWidth="1"/>
    <col min="12037" max="12037" width="73.140625" style="1" customWidth="1"/>
    <col min="12038" max="12288" width="9.140625" style="1"/>
    <col min="12289" max="12289" width="11.7109375" style="1" customWidth="1"/>
    <col min="12290" max="12290" width="10.140625" style="1" customWidth="1"/>
    <col min="12291" max="12291" width="9.140625" style="1"/>
    <col min="12292" max="12292" width="14.5703125" style="1" customWidth="1"/>
    <col min="12293" max="12293" width="73.140625" style="1" customWidth="1"/>
    <col min="12294" max="12544" width="9.140625" style="1"/>
    <col min="12545" max="12545" width="11.7109375" style="1" customWidth="1"/>
    <col min="12546" max="12546" width="10.140625" style="1" customWidth="1"/>
    <col min="12547" max="12547" width="9.140625" style="1"/>
    <col min="12548" max="12548" width="14.5703125" style="1" customWidth="1"/>
    <col min="12549" max="12549" width="73.140625" style="1" customWidth="1"/>
    <col min="12550" max="12800" width="9.140625" style="1"/>
    <col min="12801" max="12801" width="11.7109375" style="1" customWidth="1"/>
    <col min="12802" max="12802" width="10.140625" style="1" customWidth="1"/>
    <col min="12803" max="12803" width="9.140625" style="1"/>
    <col min="12804" max="12804" width="14.5703125" style="1" customWidth="1"/>
    <col min="12805" max="12805" width="73.140625" style="1" customWidth="1"/>
    <col min="12806" max="13056" width="9.140625" style="1"/>
    <col min="13057" max="13057" width="11.7109375" style="1" customWidth="1"/>
    <col min="13058" max="13058" width="10.140625" style="1" customWidth="1"/>
    <col min="13059" max="13059" width="9.140625" style="1"/>
    <col min="13060" max="13060" width="14.5703125" style="1" customWidth="1"/>
    <col min="13061" max="13061" width="73.140625" style="1" customWidth="1"/>
    <col min="13062" max="13312" width="9.140625" style="1"/>
    <col min="13313" max="13313" width="11.7109375" style="1" customWidth="1"/>
    <col min="13314" max="13314" width="10.140625" style="1" customWidth="1"/>
    <col min="13315" max="13315" width="9.140625" style="1"/>
    <col min="13316" max="13316" width="14.5703125" style="1" customWidth="1"/>
    <col min="13317" max="13317" width="73.140625" style="1" customWidth="1"/>
    <col min="13318" max="13568" width="9.140625" style="1"/>
    <col min="13569" max="13569" width="11.7109375" style="1" customWidth="1"/>
    <col min="13570" max="13570" width="10.140625" style="1" customWidth="1"/>
    <col min="13571" max="13571" width="9.140625" style="1"/>
    <col min="13572" max="13572" width="14.5703125" style="1" customWidth="1"/>
    <col min="13573" max="13573" width="73.140625" style="1" customWidth="1"/>
    <col min="13574" max="13824" width="9.140625" style="1"/>
    <col min="13825" max="13825" width="11.7109375" style="1" customWidth="1"/>
    <col min="13826" max="13826" width="10.140625" style="1" customWidth="1"/>
    <col min="13827" max="13827" width="9.140625" style="1"/>
    <col min="13828" max="13828" width="14.5703125" style="1" customWidth="1"/>
    <col min="13829" max="13829" width="73.140625" style="1" customWidth="1"/>
    <col min="13830" max="14080" width="9.140625" style="1"/>
    <col min="14081" max="14081" width="11.7109375" style="1" customWidth="1"/>
    <col min="14082" max="14082" width="10.140625" style="1" customWidth="1"/>
    <col min="14083" max="14083" width="9.140625" style="1"/>
    <col min="14084" max="14084" width="14.5703125" style="1" customWidth="1"/>
    <col min="14085" max="14085" width="73.140625" style="1" customWidth="1"/>
    <col min="14086" max="14336" width="9.140625" style="1"/>
    <col min="14337" max="14337" width="11.7109375" style="1" customWidth="1"/>
    <col min="14338" max="14338" width="10.140625" style="1" customWidth="1"/>
    <col min="14339" max="14339" width="9.140625" style="1"/>
    <col min="14340" max="14340" width="14.5703125" style="1" customWidth="1"/>
    <col min="14341" max="14341" width="73.140625" style="1" customWidth="1"/>
    <col min="14342" max="14592" width="9.140625" style="1"/>
    <col min="14593" max="14593" width="11.7109375" style="1" customWidth="1"/>
    <col min="14594" max="14594" width="10.140625" style="1" customWidth="1"/>
    <col min="14595" max="14595" width="9.140625" style="1"/>
    <col min="14596" max="14596" width="14.5703125" style="1" customWidth="1"/>
    <col min="14597" max="14597" width="73.140625" style="1" customWidth="1"/>
    <col min="14598" max="14848" width="9.140625" style="1"/>
    <col min="14849" max="14849" width="11.7109375" style="1" customWidth="1"/>
    <col min="14850" max="14850" width="10.140625" style="1" customWidth="1"/>
    <col min="14851" max="14851" width="9.140625" style="1"/>
    <col min="14852" max="14852" width="14.5703125" style="1" customWidth="1"/>
    <col min="14853" max="14853" width="73.140625" style="1" customWidth="1"/>
    <col min="14854" max="15104" width="9.140625" style="1"/>
    <col min="15105" max="15105" width="11.7109375" style="1" customWidth="1"/>
    <col min="15106" max="15106" width="10.140625" style="1" customWidth="1"/>
    <col min="15107" max="15107" width="9.140625" style="1"/>
    <col min="15108" max="15108" width="14.5703125" style="1" customWidth="1"/>
    <col min="15109" max="15109" width="73.140625" style="1" customWidth="1"/>
    <col min="15110" max="15360" width="9.140625" style="1"/>
    <col min="15361" max="15361" width="11.7109375" style="1" customWidth="1"/>
    <col min="15362" max="15362" width="10.140625" style="1" customWidth="1"/>
    <col min="15363" max="15363" width="9.140625" style="1"/>
    <col min="15364" max="15364" width="14.5703125" style="1" customWidth="1"/>
    <col min="15365" max="15365" width="73.140625" style="1" customWidth="1"/>
    <col min="15366" max="15616" width="9.140625" style="1"/>
    <col min="15617" max="15617" width="11.7109375" style="1" customWidth="1"/>
    <col min="15618" max="15618" width="10.140625" style="1" customWidth="1"/>
    <col min="15619" max="15619" width="9.140625" style="1"/>
    <col min="15620" max="15620" width="14.5703125" style="1" customWidth="1"/>
    <col min="15621" max="15621" width="73.140625" style="1" customWidth="1"/>
    <col min="15622" max="15872" width="9.140625" style="1"/>
    <col min="15873" max="15873" width="11.7109375" style="1" customWidth="1"/>
    <col min="15874" max="15874" width="10.140625" style="1" customWidth="1"/>
    <col min="15875" max="15875" width="9.140625" style="1"/>
    <col min="15876" max="15876" width="14.5703125" style="1" customWidth="1"/>
    <col min="15877" max="15877" width="73.140625" style="1" customWidth="1"/>
    <col min="15878" max="16128" width="9.140625" style="1"/>
    <col min="16129" max="16129" width="11.7109375" style="1" customWidth="1"/>
    <col min="16130" max="16130" width="10.140625" style="1" customWidth="1"/>
    <col min="16131" max="16131" width="9.140625" style="1"/>
    <col min="16132" max="16132" width="14.5703125" style="1" customWidth="1"/>
    <col min="16133" max="16133" width="73.140625" style="1" customWidth="1"/>
    <col min="16134" max="16384" width="9.140625" style="1"/>
  </cols>
  <sheetData>
    <row r="1" spans="1:7">
      <c r="A1" s="4" t="s">
        <v>0</v>
      </c>
      <c r="B1" s="4"/>
      <c r="C1" s="4"/>
      <c r="D1" s="4"/>
      <c r="E1" s="10"/>
      <c r="F1" s="9"/>
      <c r="G1" s="10"/>
    </row>
    <row r="2" spans="1:7">
      <c r="A2" s="13"/>
      <c r="B2" s="13"/>
      <c r="C2" s="13"/>
      <c r="D2" s="13"/>
      <c r="E2" s="13"/>
      <c r="F2" s="13"/>
      <c r="G2" s="13"/>
    </row>
    <row r="3" spans="1:7">
      <c r="A3" s="13" t="s">
        <v>48</v>
      </c>
      <c r="B3" s="13"/>
      <c r="C3" s="13"/>
      <c r="D3" s="13"/>
      <c r="E3" s="13"/>
      <c r="F3" s="13"/>
      <c r="G3" s="13"/>
    </row>
    <row r="4" spans="1:7">
      <c r="A4" s="13"/>
      <c r="B4" s="13"/>
      <c r="C4" s="13"/>
      <c r="D4" s="13"/>
      <c r="E4" s="13"/>
      <c r="F4" s="13"/>
      <c r="G4" s="13"/>
    </row>
    <row r="5" spans="1:7" s="56" customFormat="1">
      <c r="A5" s="56" t="s">
        <v>51</v>
      </c>
    </row>
    <row r="6" spans="1:7" s="56" customFormat="1"/>
    <row r="7" spans="1:7" ht="33">
      <c r="A7" s="68" t="s">
        <v>1</v>
      </c>
      <c r="B7" s="68" t="s">
        <v>2</v>
      </c>
      <c r="C7" s="68" t="s">
        <v>3</v>
      </c>
      <c r="D7" s="14" t="s">
        <v>6</v>
      </c>
      <c r="E7" s="14" t="s">
        <v>7</v>
      </c>
      <c r="F7" s="78" t="s">
        <v>4</v>
      </c>
      <c r="G7" s="79" t="s">
        <v>5</v>
      </c>
    </row>
    <row r="8" spans="1:7" s="84" customFormat="1" ht="44.25" customHeight="1">
      <c r="A8" s="58">
        <v>1</v>
      </c>
      <c r="B8" s="58">
        <v>2435</v>
      </c>
      <c r="C8" s="85">
        <v>43347</v>
      </c>
      <c r="D8" s="58" t="s">
        <v>8</v>
      </c>
      <c r="E8" s="58" t="s">
        <v>9</v>
      </c>
      <c r="F8" s="86">
        <v>640000</v>
      </c>
      <c r="G8" s="87" t="s">
        <v>53</v>
      </c>
    </row>
    <row r="9" spans="1:7" ht="58.5" customHeight="1">
      <c r="A9" s="58">
        <f t="shared" ref="A9:A16" si="0">1+A8</f>
        <v>2</v>
      </c>
      <c r="B9" s="58">
        <v>2434</v>
      </c>
      <c r="C9" s="85">
        <v>43347</v>
      </c>
      <c r="D9" s="58" t="s">
        <v>10</v>
      </c>
      <c r="E9" s="58" t="s">
        <v>9</v>
      </c>
      <c r="F9" s="86">
        <v>82414182</v>
      </c>
      <c r="G9" s="87" t="s">
        <v>54</v>
      </c>
    </row>
    <row r="10" spans="1:7" ht="51" customHeight="1">
      <c r="A10" s="58">
        <f t="shared" si="0"/>
        <v>3</v>
      </c>
      <c r="B10" s="58">
        <v>2436</v>
      </c>
      <c r="C10" s="85">
        <v>43347</v>
      </c>
      <c r="D10" s="58" t="s">
        <v>11</v>
      </c>
      <c r="E10" s="58" t="s">
        <v>9</v>
      </c>
      <c r="F10" s="86">
        <v>434300</v>
      </c>
      <c r="G10" s="87" t="s">
        <v>57</v>
      </c>
    </row>
    <row r="11" spans="1:7" ht="68.25" customHeight="1">
      <c r="A11" s="58">
        <f t="shared" si="0"/>
        <v>4</v>
      </c>
      <c r="B11" s="58">
        <v>2442</v>
      </c>
      <c r="C11" s="85">
        <v>43350</v>
      </c>
      <c r="D11" s="58" t="s">
        <v>11</v>
      </c>
      <c r="E11" s="58" t="s">
        <v>12</v>
      </c>
      <c r="F11" s="86">
        <v>7407</v>
      </c>
      <c r="G11" s="87" t="s">
        <v>58</v>
      </c>
    </row>
    <row r="12" spans="1:7" ht="68.25" customHeight="1">
      <c r="A12" s="58">
        <f t="shared" si="0"/>
        <v>5</v>
      </c>
      <c r="B12" s="58">
        <v>2441</v>
      </c>
      <c r="C12" s="85">
        <v>43350</v>
      </c>
      <c r="D12" s="58" t="s">
        <v>11</v>
      </c>
      <c r="E12" s="58" t="s">
        <v>12</v>
      </c>
      <c r="F12" s="86">
        <v>2016</v>
      </c>
      <c r="G12" s="87" t="s">
        <v>59</v>
      </c>
    </row>
    <row r="13" spans="1:7" ht="68.25" customHeight="1">
      <c r="A13" s="58">
        <f t="shared" si="0"/>
        <v>6</v>
      </c>
      <c r="B13" s="58">
        <v>2443</v>
      </c>
      <c r="C13" s="85">
        <v>43350</v>
      </c>
      <c r="D13" s="58" t="s">
        <v>11</v>
      </c>
      <c r="E13" s="58" t="s">
        <v>12</v>
      </c>
      <c r="F13" s="86">
        <v>3790</v>
      </c>
      <c r="G13" s="87" t="s">
        <v>60</v>
      </c>
    </row>
    <row r="14" spans="1:7" ht="57" customHeight="1">
      <c r="A14" s="58">
        <f t="shared" si="0"/>
        <v>7</v>
      </c>
      <c r="B14" s="58">
        <v>2444</v>
      </c>
      <c r="C14" s="85">
        <v>43350</v>
      </c>
      <c r="D14" s="58" t="s">
        <v>11</v>
      </c>
      <c r="E14" s="58" t="s">
        <v>12</v>
      </c>
      <c r="F14" s="86">
        <v>650</v>
      </c>
      <c r="G14" s="87" t="s">
        <v>61</v>
      </c>
    </row>
    <row r="15" spans="1:7" ht="57.75" customHeight="1">
      <c r="A15" s="58">
        <f t="shared" si="0"/>
        <v>8</v>
      </c>
      <c r="B15" s="58">
        <v>2440</v>
      </c>
      <c r="C15" s="85">
        <v>43350</v>
      </c>
      <c r="D15" s="58" t="s">
        <v>11</v>
      </c>
      <c r="E15" s="58" t="s">
        <v>12</v>
      </c>
      <c r="F15" s="86">
        <v>2543</v>
      </c>
      <c r="G15" s="87" t="s">
        <v>60</v>
      </c>
    </row>
    <row r="16" spans="1:7" ht="54" customHeight="1">
      <c r="A16" s="58">
        <f t="shared" si="0"/>
        <v>9</v>
      </c>
      <c r="B16" s="58">
        <v>2661</v>
      </c>
      <c r="C16" s="85">
        <v>43367</v>
      </c>
      <c r="D16" s="58" t="s">
        <v>10</v>
      </c>
      <c r="E16" s="58" t="s">
        <v>9</v>
      </c>
      <c r="F16" s="86">
        <v>6693241</v>
      </c>
      <c r="G16" s="87" t="s">
        <v>55</v>
      </c>
    </row>
    <row r="17" spans="1:7" ht="76.5" customHeight="1">
      <c r="A17" s="58"/>
      <c r="B17" s="58">
        <v>2666</v>
      </c>
      <c r="C17" s="85">
        <v>43369</v>
      </c>
      <c r="D17" s="58" t="s">
        <v>10</v>
      </c>
      <c r="E17" s="58" t="s">
        <v>9</v>
      </c>
      <c r="F17" s="86">
        <v>7866769</v>
      </c>
      <c r="G17" s="87" t="s">
        <v>56</v>
      </c>
    </row>
    <row r="18" spans="1:7" ht="96" customHeight="1">
      <c r="A18" s="58">
        <f>1+A16</f>
        <v>10</v>
      </c>
      <c r="B18" s="58">
        <v>2665</v>
      </c>
      <c r="C18" s="85">
        <v>43370</v>
      </c>
      <c r="D18" s="58" t="s">
        <v>33</v>
      </c>
      <c r="E18" s="58" t="s">
        <v>9</v>
      </c>
      <c r="F18" s="86">
        <v>34102</v>
      </c>
      <c r="G18" s="87" t="s">
        <v>62</v>
      </c>
    </row>
    <row r="19" spans="1:7" s="2" customFormat="1">
      <c r="A19" s="11"/>
      <c r="B19" s="69"/>
      <c r="C19" s="69"/>
      <c r="D19" s="69"/>
      <c r="E19" s="69" t="s">
        <v>29</v>
      </c>
      <c r="F19" s="88">
        <f>SUM(F8:F18)</f>
        <v>98099000</v>
      </c>
      <c r="G19" s="12"/>
    </row>
    <row r="22" spans="1:7">
      <c r="E22" s="3"/>
      <c r="F22" s="3"/>
    </row>
    <row r="23" spans="1:7">
      <c r="E23" s="3"/>
      <c r="F23" s="3"/>
    </row>
    <row r="24" spans="1:7">
      <c r="E24" s="3"/>
      <c r="F24" s="3"/>
    </row>
    <row r="25" spans="1:7">
      <c r="E25" s="3"/>
      <c r="F25" s="3"/>
    </row>
    <row r="26" spans="1:7">
      <c r="E26" s="3"/>
      <c r="F26" s="3"/>
    </row>
    <row r="27" spans="1:7">
      <c r="F27" s="3"/>
    </row>
    <row r="34" spans="6:6">
      <c r="F34" s="3"/>
    </row>
  </sheetData>
  <sortState ref="A8:G19">
    <sortCondition ref="C8:C19"/>
  </sortState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workbookViewId="0">
      <selection activeCell="H111" sqref="H111"/>
    </sheetView>
  </sheetViews>
  <sheetFormatPr defaultColWidth="9.140625" defaultRowHeight="16.5"/>
  <cols>
    <col min="1" max="1" width="10.85546875" style="66" customWidth="1"/>
    <col min="2" max="2" width="14.85546875" style="73" customWidth="1"/>
    <col min="3" max="3" width="94.85546875" style="75" customWidth="1"/>
    <col min="4" max="4" width="27.140625" style="70" customWidth="1"/>
    <col min="5" max="5" width="16.5703125" style="71" customWidth="1"/>
    <col min="6" max="16384" width="9.140625" style="54"/>
  </cols>
  <sheetData>
    <row r="1" spans="1:5">
      <c r="A1" s="72" t="s">
        <v>36</v>
      </c>
    </row>
    <row r="2" spans="1:5">
      <c r="A2" s="72" t="s">
        <v>16</v>
      </c>
    </row>
    <row r="3" spans="1:5">
      <c r="A3" s="72" t="s">
        <v>37</v>
      </c>
    </row>
    <row r="4" spans="1:5">
      <c r="A4" s="72" t="s">
        <v>38</v>
      </c>
    </row>
    <row r="5" spans="1:5">
      <c r="A5" s="72"/>
    </row>
    <row r="6" spans="1:5">
      <c r="A6" s="72"/>
      <c r="C6" s="76" t="s">
        <v>52</v>
      </c>
    </row>
    <row r="7" spans="1:5">
      <c r="A7" s="65" t="s">
        <v>18</v>
      </c>
      <c r="B7" s="74" t="s">
        <v>17</v>
      </c>
      <c r="C7" s="67" t="s">
        <v>19</v>
      </c>
      <c r="D7" s="67" t="s">
        <v>20</v>
      </c>
      <c r="E7" s="77" t="s">
        <v>21</v>
      </c>
    </row>
    <row r="8" spans="1:5" customFormat="1" ht="78" customHeight="1">
      <c r="A8" s="141">
        <v>2378</v>
      </c>
      <c r="B8" s="57">
        <v>43346</v>
      </c>
      <c r="C8" s="127" t="s">
        <v>392</v>
      </c>
      <c r="D8" s="157" t="s">
        <v>39</v>
      </c>
      <c r="E8" s="142">
        <v>499</v>
      </c>
    </row>
    <row r="9" spans="1:5" customFormat="1" ht="78" customHeight="1">
      <c r="A9" s="141">
        <v>2379</v>
      </c>
      <c r="B9" s="57">
        <v>43346</v>
      </c>
      <c r="C9" s="127" t="s">
        <v>392</v>
      </c>
      <c r="D9" s="157" t="s">
        <v>39</v>
      </c>
      <c r="E9" s="142">
        <v>485</v>
      </c>
    </row>
    <row r="10" spans="1:5" customFormat="1" ht="78" customHeight="1">
      <c r="A10" s="141">
        <v>2380</v>
      </c>
      <c r="B10" s="57">
        <v>43346</v>
      </c>
      <c r="C10" s="127" t="s">
        <v>392</v>
      </c>
      <c r="D10" s="157" t="s">
        <v>39</v>
      </c>
      <c r="E10" s="142">
        <v>506</v>
      </c>
    </row>
    <row r="11" spans="1:5" customFormat="1" ht="78" customHeight="1">
      <c r="A11" s="141">
        <v>2381</v>
      </c>
      <c r="B11" s="57">
        <v>43346</v>
      </c>
      <c r="C11" s="127" t="s">
        <v>392</v>
      </c>
      <c r="D11" s="157" t="s">
        <v>39</v>
      </c>
      <c r="E11" s="142">
        <v>274</v>
      </c>
    </row>
    <row r="12" spans="1:5" customFormat="1" ht="78" customHeight="1">
      <c r="A12" s="141">
        <v>2382</v>
      </c>
      <c r="B12" s="57">
        <v>43346</v>
      </c>
      <c r="C12" s="127" t="s">
        <v>392</v>
      </c>
      <c r="D12" s="157" t="s">
        <v>39</v>
      </c>
      <c r="E12" s="142">
        <v>616</v>
      </c>
    </row>
    <row r="13" spans="1:5" customFormat="1" ht="78" customHeight="1">
      <c r="A13" s="141">
        <v>2383</v>
      </c>
      <c r="B13" s="57">
        <v>43346</v>
      </c>
      <c r="C13" s="127" t="s">
        <v>392</v>
      </c>
      <c r="D13" s="157" t="s">
        <v>39</v>
      </c>
      <c r="E13" s="142">
        <v>731</v>
      </c>
    </row>
    <row r="14" spans="1:5" customFormat="1" ht="78" customHeight="1">
      <c r="A14" s="141">
        <v>2384</v>
      </c>
      <c r="B14" s="57">
        <v>43346</v>
      </c>
      <c r="C14" s="127" t="s">
        <v>392</v>
      </c>
      <c r="D14" s="157" t="s">
        <v>39</v>
      </c>
      <c r="E14" s="142">
        <v>165</v>
      </c>
    </row>
    <row r="15" spans="1:5" customFormat="1" ht="78" customHeight="1">
      <c r="A15" s="141">
        <v>2385</v>
      </c>
      <c r="B15" s="57">
        <v>43346</v>
      </c>
      <c r="C15" s="127" t="s">
        <v>393</v>
      </c>
      <c r="D15" s="157" t="s">
        <v>278</v>
      </c>
      <c r="E15" s="142">
        <v>1122</v>
      </c>
    </row>
    <row r="16" spans="1:5" customFormat="1" ht="78" customHeight="1">
      <c r="A16" s="141">
        <v>2386</v>
      </c>
      <c r="B16" s="57">
        <v>43346</v>
      </c>
      <c r="C16" s="127" t="s">
        <v>394</v>
      </c>
      <c r="D16" s="157" t="s">
        <v>40</v>
      </c>
      <c r="E16" s="142">
        <v>409</v>
      </c>
    </row>
    <row r="17" spans="1:5" customFormat="1" ht="78" customHeight="1">
      <c r="A17" s="141">
        <v>2387</v>
      </c>
      <c r="B17" s="57">
        <v>43346</v>
      </c>
      <c r="C17" s="127" t="s">
        <v>395</v>
      </c>
      <c r="D17" s="157" t="s">
        <v>278</v>
      </c>
      <c r="E17" s="142">
        <v>614</v>
      </c>
    </row>
    <row r="18" spans="1:5" customFormat="1" ht="78" customHeight="1">
      <c r="A18" s="141">
        <v>2388</v>
      </c>
      <c r="B18" s="57">
        <v>43346</v>
      </c>
      <c r="C18" s="127" t="s">
        <v>396</v>
      </c>
      <c r="D18" s="157" t="s">
        <v>40</v>
      </c>
      <c r="E18" s="142">
        <v>398</v>
      </c>
    </row>
    <row r="19" spans="1:5" customFormat="1" ht="78" customHeight="1">
      <c r="A19" s="141">
        <v>2389</v>
      </c>
      <c r="B19" s="57">
        <v>43346</v>
      </c>
      <c r="C19" s="127" t="s">
        <v>397</v>
      </c>
      <c r="D19" s="157" t="s">
        <v>278</v>
      </c>
      <c r="E19" s="142">
        <v>139.22999999999999</v>
      </c>
    </row>
    <row r="20" spans="1:5" customFormat="1" ht="78" customHeight="1">
      <c r="A20" s="141">
        <v>2402</v>
      </c>
      <c r="B20" s="57">
        <v>43346</v>
      </c>
      <c r="C20" s="127" t="s">
        <v>392</v>
      </c>
      <c r="D20" s="157" t="s">
        <v>39</v>
      </c>
      <c r="E20" s="142">
        <v>121</v>
      </c>
    </row>
    <row r="21" spans="1:5" customFormat="1" ht="78" customHeight="1">
      <c r="A21" s="141">
        <v>2404</v>
      </c>
      <c r="B21" s="57">
        <v>43346</v>
      </c>
      <c r="C21" s="127" t="s">
        <v>392</v>
      </c>
      <c r="D21" s="157" t="s">
        <v>39</v>
      </c>
      <c r="E21" s="142">
        <v>108</v>
      </c>
    </row>
    <row r="22" spans="1:5" customFormat="1" ht="78" customHeight="1">
      <c r="A22" s="141">
        <v>2406</v>
      </c>
      <c r="B22" s="57">
        <v>43346</v>
      </c>
      <c r="C22" s="127" t="s">
        <v>392</v>
      </c>
      <c r="D22" s="157" t="s">
        <v>39</v>
      </c>
      <c r="E22" s="142">
        <v>76</v>
      </c>
    </row>
    <row r="23" spans="1:5" customFormat="1" ht="78" customHeight="1">
      <c r="A23" s="141">
        <v>2390</v>
      </c>
      <c r="B23" s="57">
        <v>43346</v>
      </c>
      <c r="C23" s="127" t="s">
        <v>279</v>
      </c>
      <c r="D23" s="157" t="s">
        <v>39</v>
      </c>
      <c r="E23" s="142">
        <v>2623</v>
      </c>
    </row>
    <row r="24" spans="1:5" customFormat="1" ht="78" customHeight="1">
      <c r="A24" s="141">
        <v>2391</v>
      </c>
      <c r="B24" s="57">
        <v>43346</v>
      </c>
      <c r="C24" s="127" t="s">
        <v>279</v>
      </c>
      <c r="D24" s="157" t="s">
        <v>39</v>
      </c>
      <c r="E24" s="142">
        <v>2545</v>
      </c>
    </row>
    <row r="25" spans="1:5" customFormat="1" ht="78" customHeight="1">
      <c r="A25" s="141">
        <v>2392</v>
      </c>
      <c r="B25" s="57">
        <v>43346</v>
      </c>
      <c r="C25" s="127" t="s">
        <v>280</v>
      </c>
      <c r="D25" s="157" t="s">
        <v>39</v>
      </c>
      <c r="E25" s="142">
        <v>2652</v>
      </c>
    </row>
    <row r="26" spans="1:5" customFormat="1" ht="78" customHeight="1">
      <c r="A26" s="141">
        <v>2393</v>
      </c>
      <c r="B26" s="57">
        <v>43346</v>
      </c>
      <c r="C26" s="127" t="s">
        <v>280</v>
      </c>
      <c r="D26" s="157" t="s">
        <v>39</v>
      </c>
      <c r="E26" s="142">
        <v>1435</v>
      </c>
    </row>
    <row r="27" spans="1:5" customFormat="1" ht="81.75" customHeight="1">
      <c r="A27" s="141">
        <v>2394</v>
      </c>
      <c r="B27" s="57">
        <v>43346</v>
      </c>
      <c r="C27" s="127" t="s">
        <v>279</v>
      </c>
      <c r="D27" s="157" t="s">
        <v>39</v>
      </c>
      <c r="E27" s="142">
        <v>3235</v>
      </c>
    </row>
    <row r="28" spans="1:5" customFormat="1" ht="78" customHeight="1">
      <c r="A28" s="141">
        <v>2395</v>
      </c>
      <c r="B28" s="57">
        <v>43346</v>
      </c>
      <c r="C28" s="127" t="s">
        <v>280</v>
      </c>
      <c r="D28" s="157" t="s">
        <v>39</v>
      </c>
      <c r="E28" s="142">
        <v>3835</v>
      </c>
    </row>
    <row r="29" spans="1:5" customFormat="1" ht="93" customHeight="1">
      <c r="A29" s="141">
        <v>2396</v>
      </c>
      <c r="B29" s="57">
        <v>43346</v>
      </c>
      <c r="C29" s="127" t="s">
        <v>279</v>
      </c>
      <c r="D29" s="157" t="s">
        <v>39</v>
      </c>
      <c r="E29" s="142">
        <v>862</v>
      </c>
    </row>
    <row r="30" spans="1:5" customFormat="1" ht="76.5" customHeight="1">
      <c r="A30" s="141">
        <v>2397</v>
      </c>
      <c r="B30" s="57">
        <v>43346</v>
      </c>
      <c r="C30" s="127" t="s">
        <v>281</v>
      </c>
      <c r="D30" s="157" t="s">
        <v>278</v>
      </c>
      <c r="E30" s="142">
        <v>5880</v>
      </c>
    </row>
    <row r="31" spans="1:5" ht="82.5">
      <c r="A31" s="141">
        <v>2398</v>
      </c>
      <c r="B31" s="57">
        <v>43346</v>
      </c>
      <c r="C31" s="127" t="s">
        <v>282</v>
      </c>
      <c r="D31" s="157" t="s">
        <v>40</v>
      </c>
      <c r="E31" s="142">
        <v>2148</v>
      </c>
    </row>
    <row r="32" spans="1:5" ht="82.5">
      <c r="A32" s="141">
        <v>2399</v>
      </c>
      <c r="B32" s="57">
        <v>43346</v>
      </c>
      <c r="C32" s="127" t="s">
        <v>283</v>
      </c>
      <c r="D32" s="157" t="s">
        <v>278</v>
      </c>
      <c r="E32" s="142">
        <v>3212</v>
      </c>
    </row>
    <row r="33" spans="1:5" ht="82.5">
      <c r="A33" s="141">
        <v>2400</v>
      </c>
      <c r="B33" s="57">
        <v>43346</v>
      </c>
      <c r="C33" s="127" t="s">
        <v>284</v>
      </c>
      <c r="D33" s="157" t="s">
        <v>40</v>
      </c>
      <c r="E33" s="142">
        <v>2088</v>
      </c>
    </row>
    <row r="34" spans="1:5" ht="82.5">
      <c r="A34" s="141">
        <v>2401</v>
      </c>
      <c r="B34" s="57">
        <v>43346</v>
      </c>
      <c r="C34" s="127" t="s">
        <v>285</v>
      </c>
      <c r="D34" s="157" t="s">
        <v>278</v>
      </c>
      <c r="E34" s="142">
        <v>720.77</v>
      </c>
    </row>
    <row r="35" spans="1:5" ht="66">
      <c r="A35" s="141">
        <v>2403</v>
      </c>
      <c r="B35" s="57">
        <v>43346</v>
      </c>
      <c r="C35" s="127" t="s">
        <v>286</v>
      </c>
      <c r="D35" s="157" t="s">
        <v>39</v>
      </c>
      <c r="E35" s="142">
        <v>637</v>
      </c>
    </row>
    <row r="36" spans="1:5" ht="66">
      <c r="A36" s="141">
        <v>2405</v>
      </c>
      <c r="B36" s="57">
        <v>43346</v>
      </c>
      <c r="C36" s="127" t="s">
        <v>286</v>
      </c>
      <c r="D36" s="157" t="s">
        <v>39</v>
      </c>
      <c r="E36" s="142">
        <v>568</v>
      </c>
    </row>
    <row r="37" spans="1:5" ht="66">
      <c r="A37" s="141">
        <v>2407</v>
      </c>
      <c r="B37" s="57">
        <v>43346</v>
      </c>
      <c r="C37" s="127" t="s">
        <v>286</v>
      </c>
      <c r="D37" s="157" t="s">
        <v>39</v>
      </c>
      <c r="E37" s="142">
        <v>396</v>
      </c>
    </row>
    <row r="38" spans="1:5" ht="49.5">
      <c r="A38" s="141">
        <v>2408</v>
      </c>
      <c r="B38" s="57">
        <v>43347</v>
      </c>
      <c r="C38" s="127" t="s">
        <v>398</v>
      </c>
      <c r="D38" s="58" t="s">
        <v>39</v>
      </c>
      <c r="E38" s="142">
        <v>218</v>
      </c>
    </row>
    <row r="39" spans="1:5" ht="49.5">
      <c r="A39" s="141">
        <v>2409</v>
      </c>
      <c r="B39" s="57">
        <v>43347</v>
      </c>
      <c r="C39" s="127" t="s">
        <v>398</v>
      </c>
      <c r="D39" s="58" t="s">
        <v>39</v>
      </c>
      <c r="E39" s="142">
        <v>197</v>
      </c>
    </row>
    <row r="40" spans="1:5" ht="49.5">
      <c r="A40" s="141">
        <v>2410</v>
      </c>
      <c r="B40" s="57">
        <v>43347</v>
      </c>
      <c r="C40" s="127" t="s">
        <v>398</v>
      </c>
      <c r="D40" s="58" t="s">
        <v>39</v>
      </c>
      <c r="E40" s="142">
        <v>56</v>
      </c>
    </row>
    <row r="41" spans="1:5" ht="49.5">
      <c r="A41" s="141">
        <v>2411</v>
      </c>
      <c r="B41" s="57">
        <v>43347</v>
      </c>
      <c r="C41" s="127" t="s">
        <v>398</v>
      </c>
      <c r="D41" s="58" t="s">
        <v>39</v>
      </c>
      <c r="E41" s="142">
        <v>248</v>
      </c>
    </row>
    <row r="42" spans="1:5" ht="49.5">
      <c r="A42" s="141">
        <v>2412</v>
      </c>
      <c r="B42" s="57">
        <v>43347</v>
      </c>
      <c r="C42" s="127" t="s">
        <v>398</v>
      </c>
      <c r="D42" s="58" t="s">
        <v>39</v>
      </c>
      <c r="E42" s="142">
        <v>186</v>
      </c>
    </row>
    <row r="43" spans="1:5" ht="49.5">
      <c r="A43" s="141">
        <v>2413</v>
      </c>
      <c r="B43" s="57">
        <v>43347</v>
      </c>
      <c r="C43" s="127" t="s">
        <v>399</v>
      </c>
      <c r="D43" s="157" t="s">
        <v>278</v>
      </c>
      <c r="E43" s="142">
        <v>387</v>
      </c>
    </row>
    <row r="44" spans="1:5" ht="49.5">
      <c r="A44" s="141">
        <v>2414</v>
      </c>
      <c r="B44" s="57">
        <v>43347</v>
      </c>
      <c r="C44" s="127" t="s">
        <v>399</v>
      </c>
      <c r="D44" s="157" t="s">
        <v>278</v>
      </c>
      <c r="E44" s="142">
        <v>156</v>
      </c>
    </row>
    <row r="45" spans="1:5" ht="49.5">
      <c r="A45" s="141">
        <v>2415</v>
      </c>
      <c r="B45" s="57">
        <v>43347</v>
      </c>
      <c r="C45" s="127" t="s">
        <v>400</v>
      </c>
      <c r="D45" s="157" t="s">
        <v>40</v>
      </c>
      <c r="E45" s="142">
        <v>101</v>
      </c>
    </row>
    <row r="46" spans="1:5" ht="66">
      <c r="A46" s="141">
        <v>2416</v>
      </c>
      <c r="B46" s="57">
        <v>43347</v>
      </c>
      <c r="C46" s="127" t="s">
        <v>401</v>
      </c>
      <c r="D46" s="157" t="s">
        <v>278</v>
      </c>
      <c r="E46" s="142">
        <v>34.840000000000003</v>
      </c>
    </row>
    <row r="47" spans="1:5" ht="49.5">
      <c r="A47" s="141">
        <v>2417</v>
      </c>
      <c r="B47" s="57">
        <v>43347</v>
      </c>
      <c r="C47" s="127" t="s">
        <v>287</v>
      </c>
      <c r="D47" s="58" t="s">
        <v>39</v>
      </c>
      <c r="E47" s="142">
        <v>1139</v>
      </c>
    </row>
    <row r="48" spans="1:5" ht="49.5">
      <c r="A48" s="141">
        <v>2418</v>
      </c>
      <c r="B48" s="57">
        <v>43347</v>
      </c>
      <c r="C48" s="127" t="s">
        <v>287</v>
      </c>
      <c r="D48" s="58" t="s">
        <v>39</v>
      </c>
      <c r="E48" s="142">
        <v>1034</v>
      </c>
    </row>
    <row r="49" spans="1:5" ht="49.5">
      <c r="A49" s="141">
        <v>2419</v>
      </c>
      <c r="B49" s="57">
        <v>43347</v>
      </c>
      <c r="C49" s="127" t="s">
        <v>287</v>
      </c>
      <c r="D49" s="58" t="s">
        <v>39</v>
      </c>
      <c r="E49" s="142">
        <v>295</v>
      </c>
    </row>
    <row r="50" spans="1:5" ht="49.5">
      <c r="A50" s="141">
        <v>2420</v>
      </c>
      <c r="B50" s="57">
        <v>43347</v>
      </c>
      <c r="C50" s="127" t="s">
        <v>287</v>
      </c>
      <c r="D50" s="58" t="s">
        <v>39</v>
      </c>
      <c r="E50" s="142">
        <v>1305</v>
      </c>
    </row>
    <row r="51" spans="1:5" ht="49.5">
      <c r="A51" s="141">
        <v>2421</v>
      </c>
      <c r="B51" s="57">
        <v>43347</v>
      </c>
      <c r="C51" s="127" t="s">
        <v>287</v>
      </c>
      <c r="D51" s="58" t="s">
        <v>39</v>
      </c>
      <c r="E51" s="142">
        <v>976</v>
      </c>
    </row>
    <row r="52" spans="1:5" ht="49.5">
      <c r="A52" s="141">
        <v>2422</v>
      </c>
      <c r="B52" s="57">
        <v>43347</v>
      </c>
      <c r="C52" s="127" t="s">
        <v>288</v>
      </c>
      <c r="D52" s="157" t="s">
        <v>278</v>
      </c>
      <c r="E52" s="142">
        <v>2031</v>
      </c>
    </row>
    <row r="53" spans="1:5" ht="49.5">
      <c r="A53" s="141">
        <v>2423</v>
      </c>
      <c r="B53" s="57">
        <v>43347</v>
      </c>
      <c r="C53" s="127" t="s">
        <v>288</v>
      </c>
      <c r="D53" s="157" t="s">
        <v>278</v>
      </c>
      <c r="E53" s="142">
        <v>813</v>
      </c>
    </row>
    <row r="54" spans="1:5" ht="49.5">
      <c r="A54" s="141">
        <v>2424</v>
      </c>
      <c r="B54" s="57">
        <v>43347</v>
      </c>
      <c r="C54" s="127" t="s">
        <v>289</v>
      </c>
      <c r="D54" s="157" t="s">
        <v>40</v>
      </c>
      <c r="E54" s="142">
        <v>529</v>
      </c>
    </row>
    <row r="55" spans="1:5" ht="66">
      <c r="A55" s="141">
        <v>2425</v>
      </c>
      <c r="B55" s="57">
        <v>43347</v>
      </c>
      <c r="C55" s="127" t="s">
        <v>290</v>
      </c>
      <c r="D55" s="157" t="s">
        <v>278</v>
      </c>
      <c r="E55" s="142">
        <v>183.16</v>
      </c>
    </row>
    <row r="56" spans="1:5" ht="66">
      <c r="A56" s="141">
        <v>1253</v>
      </c>
      <c r="B56" s="57">
        <v>43360</v>
      </c>
      <c r="C56" s="127" t="s">
        <v>309</v>
      </c>
      <c r="D56" s="157" t="s">
        <v>36</v>
      </c>
      <c r="E56" s="152">
        <v>-69</v>
      </c>
    </row>
    <row r="57" spans="1:5" ht="66">
      <c r="A57" s="141">
        <v>1257</v>
      </c>
      <c r="B57" s="57">
        <v>43360</v>
      </c>
      <c r="C57" s="127" t="s">
        <v>308</v>
      </c>
      <c r="D57" s="157" t="s">
        <v>36</v>
      </c>
      <c r="E57" s="153">
        <v>-367</v>
      </c>
    </row>
    <row r="58" spans="1:5" ht="49.5">
      <c r="A58" s="141">
        <v>2559</v>
      </c>
      <c r="B58" s="57">
        <v>43361</v>
      </c>
      <c r="C58" s="127" t="s">
        <v>379</v>
      </c>
      <c r="D58" s="58" t="s">
        <v>39</v>
      </c>
      <c r="E58" s="142">
        <v>225</v>
      </c>
    </row>
    <row r="59" spans="1:5" ht="49.5">
      <c r="A59" s="141">
        <v>2560</v>
      </c>
      <c r="B59" s="57">
        <v>43361</v>
      </c>
      <c r="C59" s="127" t="s">
        <v>380</v>
      </c>
      <c r="D59" s="58" t="s">
        <v>39</v>
      </c>
      <c r="E59" s="142">
        <v>205</v>
      </c>
    </row>
    <row r="60" spans="1:5" ht="49.5">
      <c r="A60" s="141">
        <v>2561</v>
      </c>
      <c r="B60" s="57">
        <v>43361</v>
      </c>
      <c r="C60" s="127" t="s">
        <v>380</v>
      </c>
      <c r="D60" s="58" t="s">
        <v>39</v>
      </c>
      <c r="E60" s="142">
        <v>58</v>
      </c>
    </row>
    <row r="61" spans="1:5" ht="49.5">
      <c r="A61" s="141">
        <v>2562</v>
      </c>
      <c r="B61" s="57">
        <v>43361</v>
      </c>
      <c r="C61" s="127" t="s">
        <v>380</v>
      </c>
      <c r="D61" s="58" t="s">
        <v>39</v>
      </c>
      <c r="E61" s="142">
        <v>13</v>
      </c>
    </row>
    <row r="62" spans="1:5" ht="49.5">
      <c r="A62" s="141">
        <v>2563</v>
      </c>
      <c r="B62" s="57">
        <v>43361</v>
      </c>
      <c r="C62" s="127" t="s">
        <v>380</v>
      </c>
      <c r="D62" s="58" t="s">
        <v>39</v>
      </c>
      <c r="E62" s="142">
        <v>166</v>
      </c>
    </row>
    <row r="63" spans="1:5" ht="49.5">
      <c r="A63" s="141">
        <v>2564</v>
      </c>
      <c r="B63" s="57">
        <v>43361</v>
      </c>
      <c r="C63" s="127" t="s">
        <v>380</v>
      </c>
      <c r="D63" s="58" t="s">
        <v>39</v>
      </c>
      <c r="E63" s="142">
        <v>61</v>
      </c>
    </row>
    <row r="64" spans="1:5" ht="49.5">
      <c r="A64" s="141">
        <v>2565</v>
      </c>
      <c r="B64" s="57">
        <v>43361</v>
      </c>
      <c r="C64" s="127" t="s">
        <v>381</v>
      </c>
      <c r="D64" s="157" t="s">
        <v>278</v>
      </c>
      <c r="E64" s="142">
        <v>314</v>
      </c>
    </row>
    <row r="65" spans="1:5" ht="49.5">
      <c r="A65" s="141">
        <v>2566</v>
      </c>
      <c r="B65" s="57">
        <v>43361</v>
      </c>
      <c r="C65" s="127" t="s">
        <v>382</v>
      </c>
      <c r="D65" s="157" t="s">
        <v>278</v>
      </c>
      <c r="E65" s="142">
        <v>125</v>
      </c>
    </row>
    <row r="66" spans="1:5" ht="49.5">
      <c r="A66" s="141">
        <v>2567</v>
      </c>
      <c r="B66" s="57">
        <v>43361</v>
      </c>
      <c r="C66" s="127" t="s">
        <v>383</v>
      </c>
      <c r="D66" s="157" t="s">
        <v>40</v>
      </c>
      <c r="E66" s="142">
        <v>83</v>
      </c>
    </row>
    <row r="67" spans="1:5" ht="49.5">
      <c r="A67" s="141">
        <v>2568</v>
      </c>
      <c r="B67" s="57">
        <v>43361</v>
      </c>
      <c r="C67" s="127" t="s">
        <v>384</v>
      </c>
      <c r="D67" s="157" t="s">
        <v>278</v>
      </c>
      <c r="E67" s="142">
        <v>28.73</v>
      </c>
    </row>
    <row r="68" spans="1:5" ht="49.5">
      <c r="A68" s="141">
        <v>2569</v>
      </c>
      <c r="B68" s="57">
        <v>43361</v>
      </c>
      <c r="C68" s="127" t="s">
        <v>291</v>
      </c>
      <c r="D68" s="58" t="s">
        <v>39</v>
      </c>
      <c r="E68" s="142">
        <v>1185</v>
      </c>
    </row>
    <row r="69" spans="1:5" ht="49.5">
      <c r="A69" s="141">
        <v>2570</v>
      </c>
      <c r="B69" s="57">
        <v>43361</v>
      </c>
      <c r="C69" s="127" t="s">
        <v>291</v>
      </c>
      <c r="D69" s="58" t="s">
        <v>39</v>
      </c>
      <c r="E69" s="142">
        <v>1075</v>
      </c>
    </row>
    <row r="70" spans="1:5" ht="49.5">
      <c r="A70" s="141">
        <v>2571</v>
      </c>
      <c r="B70" s="57">
        <v>43361</v>
      </c>
      <c r="C70" s="127" t="s">
        <v>291</v>
      </c>
      <c r="D70" s="58" t="s">
        <v>39</v>
      </c>
      <c r="E70" s="142">
        <v>307</v>
      </c>
    </row>
    <row r="71" spans="1:5" ht="49.5">
      <c r="A71" s="141">
        <v>2572</v>
      </c>
      <c r="B71" s="57">
        <v>43361</v>
      </c>
      <c r="C71" s="127" t="s">
        <v>291</v>
      </c>
      <c r="D71" s="58" t="s">
        <v>39</v>
      </c>
      <c r="E71" s="142">
        <v>71</v>
      </c>
    </row>
    <row r="72" spans="1:5" ht="49.5">
      <c r="A72" s="141">
        <v>2573</v>
      </c>
      <c r="B72" s="57">
        <v>43361</v>
      </c>
      <c r="C72" s="127" t="s">
        <v>291</v>
      </c>
      <c r="D72" s="58" t="s">
        <v>39</v>
      </c>
      <c r="E72" s="142">
        <v>869</v>
      </c>
    </row>
    <row r="73" spans="1:5" ht="49.5">
      <c r="A73" s="141">
        <v>2574</v>
      </c>
      <c r="B73" s="57">
        <v>43361</v>
      </c>
      <c r="C73" s="127" t="s">
        <v>291</v>
      </c>
      <c r="D73" s="58" t="s">
        <v>39</v>
      </c>
      <c r="E73" s="142">
        <v>326</v>
      </c>
    </row>
    <row r="74" spans="1:5" ht="49.5">
      <c r="A74" s="141">
        <v>2575</v>
      </c>
      <c r="B74" s="57">
        <v>43361</v>
      </c>
      <c r="C74" s="127" t="s">
        <v>292</v>
      </c>
      <c r="D74" s="157" t="s">
        <v>278</v>
      </c>
      <c r="E74" s="142">
        <v>1641</v>
      </c>
    </row>
    <row r="75" spans="1:5" ht="49.5">
      <c r="A75" s="141">
        <v>2576</v>
      </c>
      <c r="B75" s="57">
        <v>43361</v>
      </c>
      <c r="C75" s="127" t="s">
        <v>292</v>
      </c>
      <c r="D75" s="157" t="s">
        <v>278</v>
      </c>
      <c r="E75" s="142">
        <v>657</v>
      </c>
    </row>
    <row r="76" spans="1:5" ht="49.5">
      <c r="A76" s="141">
        <v>2577</v>
      </c>
      <c r="B76" s="57">
        <v>43361</v>
      </c>
      <c r="C76" s="127" t="s">
        <v>293</v>
      </c>
      <c r="D76" s="157" t="s">
        <v>40</v>
      </c>
      <c r="E76" s="142">
        <v>427</v>
      </c>
    </row>
    <row r="77" spans="1:5" ht="49.5">
      <c r="A77" s="141">
        <v>2578</v>
      </c>
      <c r="B77" s="57">
        <v>43361</v>
      </c>
      <c r="C77" s="127" t="s">
        <v>294</v>
      </c>
      <c r="D77" s="157" t="s">
        <v>278</v>
      </c>
      <c r="E77" s="142">
        <v>147.27000000000001</v>
      </c>
    </row>
    <row r="78" spans="1:5" ht="66">
      <c r="A78" s="65">
        <v>2640</v>
      </c>
      <c r="B78" s="143">
        <v>43363</v>
      </c>
      <c r="C78" s="144" t="s">
        <v>304</v>
      </c>
      <c r="D78" s="67" t="s">
        <v>305</v>
      </c>
      <c r="E78" s="145">
        <v>29.71</v>
      </c>
    </row>
    <row r="79" spans="1:5" ht="49.5">
      <c r="A79" s="65">
        <v>2641</v>
      </c>
      <c r="B79" s="143">
        <v>43363</v>
      </c>
      <c r="C79" s="144" t="s">
        <v>306</v>
      </c>
      <c r="D79" s="67" t="s">
        <v>305</v>
      </c>
      <c r="E79" s="145">
        <v>28.23</v>
      </c>
    </row>
    <row r="80" spans="1:5" ht="49.5">
      <c r="A80" s="141">
        <v>2668</v>
      </c>
      <c r="B80" s="57">
        <v>43370</v>
      </c>
      <c r="C80" s="127" t="s">
        <v>385</v>
      </c>
      <c r="D80" s="58" t="s">
        <v>39</v>
      </c>
      <c r="E80" s="142">
        <v>679</v>
      </c>
    </row>
    <row r="81" spans="1:5" ht="49.5">
      <c r="A81" s="141">
        <v>2669</v>
      </c>
      <c r="B81" s="57">
        <v>43370</v>
      </c>
      <c r="C81" s="127" t="s">
        <v>385</v>
      </c>
      <c r="D81" s="58" t="s">
        <v>39</v>
      </c>
      <c r="E81" s="142">
        <v>205</v>
      </c>
    </row>
    <row r="82" spans="1:5" ht="49.5">
      <c r="A82" s="141">
        <v>2670</v>
      </c>
      <c r="B82" s="57">
        <v>43370</v>
      </c>
      <c r="C82" s="127" t="s">
        <v>385</v>
      </c>
      <c r="D82" s="58" t="s">
        <v>39</v>
      </c>
      <c r="E82" s="142">
        <v>58</v>
      </c>
    </row>
    <row r="83" spans="1:5" ht="49.5">
      <c r="A83" s="141">
        <v>2671</v>
      </c>
      <c r="B83" s="57">
        <v>43370</v>
      </c>
      <c r="C83" s="127" t="s">
        <v>385</v>
      </c>
      <c r="D83" s="58" t="s">
        <v>39</v>
      </c>
      <c r="E83" s="142">
        <v>248</v>
      </c>
    </row>
    <row r="84" spans="1:5" ht="49.5">
      <c r="A84" s="141">
        <v>2672</v>
      </c>
      <c r="B84" s="57">
        <v>43370</v>
      </c>
      <c r="C84" s="127" t="s">
        <v>385</v>
      </c>
      <c r="D84" s="58" t="s">
        <v>39</v>
      </c>
      <c r="E84" s="142">
        <v>61</v>
      </c>
    </row>
    <row r="85" spans="1:5" ht="49.5">
      <c r="A85" s="141">
        <v>2673</v>
      </c>
      <c r="B85" s="57">
        <v>43370</v>
      </c>
      <c r="C85" s="127" t="s">
        <v>386</v>
      </c>
      <c r="D85" s="157" t="s">
        <v>278</v>
      </c>
      <c r="E85" s="142">
        <v>536</v>
      </c>
    </row>
    <row r="86" spans="1:5" ht="49.5">
      <c r="A86" s="141">
        <v>2674</v>
      </c>
      <c r="B86" s="57">
        <v>43370</v>
      </c>
      <c r="C86" s="127" t="s">
        <v>382</v>
      </c>
      <c r="D86" s="157" t="s">
        <v>278</v>
      </c>
      <c r="E86" s="142">
        <v>215</v>
      </c>
    </row>
    <row r="87" spans="1:5" ht="49.5">
      <c r="A87" s="141">
        <v>2675</v>
      </c>
      <c r="B87" s="57">
        <v>43370</v>
      </c>
      <c r="C87" s="127" t="s">
        <v>383</v>
      </c>
      <c r="D87" s="157" t="s">
        <v>40</v>
      </c>
      <c r="E87" s="142">
        <v>140</v>
      </c>
    </row>
    <row r="88" spans="1:5" ht="49.5">
      <c r="A88" s="141">
        <v>2676</v>
      </c>
      <c r="B88" s="57">
        <v>43370</v>
      </c>
      <c r="C88" s="127" t="s">
        <v>387</v>
      </c>
      <c r="D88" s="157" t="s">
        <v>278</v>
      </c>
      <c r="E88" s="142">
        <v>48.37</v>
      </c>
    </row>
    <row r="89" spans="1:5" ht="49.5">
      <c r="A89" s="141">
        <v>2677</v>
      </c>
      <c r="B89" s="57">
        <v>43370</v>
      </c>
      <c r="C89" s="127" t="s">
        <v>295</v>
      </c>
      <c r="D89" s="58" t="s">
        <v>39</v>
      </c>
      <c r="E89" s="142">
        <v>3557</v>
      </c>
    </row>
    <row r="90" spans="1:5" ht="49.5">
      <c r="A90" s="141">
        <v>2678</v>
      </c>
      <c r="B90" s="57">
        <v>43370</v>
      </c>
      <c r="C90" s="127" t="s">
        <v>295</v>
      </c>
      <c r="D90" s="58" t="s">
        <v>39</v>
      </c>
      <c r="E90" s="142">
        <v>1075</v>
      </c>
    </row>
    <row r="91" spans="1:5" ht="49.5">
      <c r="A91" s="141">
        <v>2679</v>
      </c>
      <c r="B91" s="57">
        <v>43370</v>
      </c>
      <c r="C91" s="127" t="s">
        <v>295</v>
      </c>
      <c r="D91" s="58" t="s">
        <v>39</v>
      </c>
      <c r="E91" s="142">
        <v>307</v>
      </c>
    </row>
    <row r="92" spans="1:5" ht="49.5">
      <c r="A92" s="141">
        <v>2680</v>
      </c>
      <c r="B92" s="57">
        <v>43370</v>
      </c>
      <c r="C92" s="127" t="s">
        <v>295</v>
      </c>
      <c r="D92" s="58" t="s">
        <v>39</v>
      </c>
      <c r="E92" s="142">
        <v>1305</v>
      </c>
    </row>
    <row r="93" spans="1:5" ht="49.5">
      <c r="A93" s="141">
        <v>2681</v>
      </c>
      <c r="B93" s="57">
        <v>43370</v>
      </c>
      <c r="C93" s="127" t="s">
        <v>295</v>
      </c>
      <c r="D93" s="58" t="s">
        <v>39</v>
      </c>
      <c r="E93" s="142">
        <v>326</v>
      </c>
    </row>
    <row r="94" spans="1:5" ht="49.5">
      <c r="A94" s="141">
        <v>2682</v>
      </c>
      <c r="B94" s="57">
        <v>43370</v>
      </c>
      <c r="C94" s="127" t="s">
        <v>296</v>
      </c>
      <c r="D94" s="157" t="s">
        <v>278</v>
      </c>
      <c r="E94" s="142">
        <v>2809</v>
      </c>
    </row>
    <row r="95" spans="1:5" ht="49.5">
      <c r="A95" s="141">
        <v>2683</v>
      </c>
      <c r="B95" s="57">
        <v>43370</v>
      </c>
      <c r="C95" s="127" t="s">
        <v>292</v>
      </c>
      <c r="D95" s="157" t="s">
        <v>278</v>
      </c>
      <c r="E95" s="142">
        <v>1124</v>
      </c>
    </row>
    <row r="96" spans="1:5" ht="49.5">
      <c r="A96" s="141">
        <v>2684</v>
      </c>
      <c r="B96" s="57">
        <v>43370</v>
      </c>
      <c r="C96" s="127" t="s">
        <v>293</v>
      </c>
      <c r="D96" s="157" t="s">
        <v>40</v>
      </c>
      <c r="E96" s="142">
        <v>730</v>
      </c>
    </row>
    <row r="97" spans="1:5" ht="49.5">
      <c r="A97" s="141">
        <v>2685</v>
      </c>
      <c r="B97" s="57">
        <v>43370</v>
      </c>
      <c r="C97" s="127" t="s">
        <v>294</v>
      </c>
      <c r="D97" s="157" t="s">
        <v>278</v>
      </c>
      <c r="E97" s="142">
        <v>252.63</v>
      </c>
    </row>
    <row r="98" spans="1:5" ht="66">
      <c r="A98" s="141">
        <v>2686</v>
      </c>
      <c r="B98" s="57">
        <v>43371</v>
      </c>
      <c r="C98" s="127" t="s">
        <v>388</v>
      </c>
      <c r="D98" s="157" t="s">
        <v>39</v>
      </c>
      <c r="E98" s="142">
        <v>216</v>
      </c>
    </row>
    <row r="99" spans="1:5" ht="66">
      <c r="A99" s="141">
        <v>2687</v>
      </c>
      <c r="B99" s="57">
        <v>43371</v>
      </c>
      <c r="C99" s="127" t="s">
        <v>389</v>
      </c>
      <c r="D99" s="157" t="s">
        <v>39</v>
      </c>
      <c r="E99" s="142">
        <v>165</v>
      </c>
    </row>
    <row r="100" spans="1:5" ht="66">
      <c r="A100" s="141">
        <v>2688</v>
      </c>
      <c r="B100" s="57">
        <v>43371</v>
      </c>
      <c r="C100" s="127" t="s">
        <v>388</v>
      </c>
      <c r="D100" s="157" t="s">
        <v>39</v>
      </c>
      <c r="E100" s="142">
        <v>96</v>
      </c>
    </row>
    <row r="101" spans="1:5" ht="66">
      <c r="A101" s="141">
        <v>2689</v>
      </c>
      <c r="B101" s="57">
        <v>43371</v>
      </c>
      <c r="C101" s="127" t="s">
        <v>388</v>
      </c>
      <c r="D101" s="157" t="s">
        <v>39</v>
      </c>
      <c r="E101" s="142">
        <v>333</v>
      </c>
    </row>
    <row r="102" spans="1:5" ht="66">
      <c r="A102" s="141">
        <v>2690</v>
      </c>
      <c r="B102" s="57">
        <v>43371</v>
      </c>
      <c r="C102" s="127" t="s">
        <v>390</v>
      </c>
      <c r="D102" s="157" t="s">
        <v>278</v>
      </c>
      <c r="E102" s="142">
        <v>278</v>
      </c>
    </row>
    <row r="103" spans="1:5" ht="82.5">
      <c r="A103" s="141">
        <v>2691</v>
      </c>
      <c r="B103" s="57">
        <v>43371</v>
      </c>
      <c r="C103" s="127" t="s">
        <v>402</v>
      </c>
      <c r="D103" s="157" t="s">
        <v>40</v>
      </c>
      <c r="E103" s="142">
        <v>70</v>
      </c>
    </row>
    <row r="104" spans="1:5" ht="66">
      <c r="A104" s="141">
        <v>2692</v>
      </c>
      <c r="B104" s="57">
        <v>43371</v>
      </c>
      <c r="C104" s="127" t="s">
        <v>391</v>
      </c>
      <c r="D104" s="157" t="s">
        <v>278</v>
      </c>
      <c r="E104" s="142">
        <v>139</v>
      </c>
    </row>
    <row r="105" spans="1:5" ht="66">
      <c r="A105" s="141">
        <v>2693</v>
      </c>
      <c r="B105" s="57">
        <v>43371</v>
      </c>
      <c r="C105" s="127" t="s">
        <v>403</v>
      </c>
      <c r="D105" s="157" t="s">
        <v>40</v>
      </c>
      <c r="E105" s="142">
        <v>90</v>
      </c>
    </row>
    <row r="106" spans="1:5" ht="82.5">
      <c r="A106" s="141">
        <v>2694</v>
      </c>
      <c r="B106" s="57">
        <v>43371</v>
      </c>
      <c r="C106" s="127" t="s">
        <v>404</v>
      </c>
      <c r="D106" s="157" t="s">
        <v>278</v>
      </c>
      <c r="E106" s="142">
        <v>31.23</v>
      </c>
    </row>
    <row r="107" spans="1:5" ht="66">
      <c r="A107" s="141">
        <v>2695</v>
      </c>
      <c r="B107" s="57">
        <v>43371</v>
      </c>
      <c r="C107" s="127" t="s">
        <v>297</v>
      </c>
      <c r="D107" s="157" t="s">
        <v>39</v>
      </c>
      <c r="E107" s="142">
        <v>1137</v>
      </c>
    </row>
    <row r="108" spans="1:5" ht="66">
      <c r="A108" s="141">
        <v>2696</v>
      </c>
      <c r="B108" s="57">
        <v>43371</v>
      </c>
      <c r="C108" s="127" t="s">
        <v>298</v>
      </c>
      <c r="D108" s="157" t="s">
        <v>39</v>
      </c>
      <c r="E108" s="142">
        <v>862</v>
      </c>
    </row>
    <row r="109" spans="1:5" ht="66">
      <c r="A109" s="141">
        <v>2697</v>
      </c>
      <c r="B109" s="57">
        <v>43371</v>
      </c>
      <c r="C109" s="127" t="s">
        <v>297</v>
      </c>
      <c r="D109" s="157" t="s">
        <v>39</v>
      </c>
      <c r="E109" s="142">
        <v>508</v>
      </c>
    </row>
    <row r="110" spans="1:5" ht="66">
      <c r="A110" s="141">
        <v>2698</v>
      </c>
      <c r="B110" s="57">
        <v>43371</v>
      </c>
      <c r="C110" s="127" t="s">
        <v>297</v>
      </c>
      <c r="D110" s="157" t="s">
        <v>39</v>
      </c>
      <c r="E110" s="142">
        <v>1748</v>
      </c>
    </row>
    <row r="111" spans="1:5" ht="66">
      <c r="A111" s="141">
        <v>2699</v>
      </c>
      <c r="B111" s="57">
        <v>43371</v>
      </c>
      <c r="C111" s="127" t="s">
        <v>299</v>
      </c>
      <c r="D111" s="157" t="s">
        <v>278</v>
      </c>
      <c r="E111" s="142">
        <v>1450</v>
      </c>
    </row>
    <row r="112" spans="1:5" ht="82.5">
      <c r="A112" s="141">
        <v>2700</v>
      </c>
      <c r="B112" s="57">
        <v>43371</v>
      </c>
      <c r="C112" s="127" t="s">
        <v>300</v>
      </c>
      <c r="D112" s="157" t="s">
        <v>40</v>
      </c>
      <c r="E112" s="142">
        <v>368</v>
      </c>
    </row>
    <row r="113" spans="1:5" ht="66">
      <c r="A113" s="141">
        <v>2701</v>
      </c>
      <c r="B113" s="57">
        <v>43371</v>
      </c>
      <c r="C113" s="127" t="s">
        <v>301</v>
      </c>
      <c r="D113" s="157" t="s">
        <v>278</v>
      </c>
      <c r="E113" s="142">
        <v>727</v>
      </c>
    </row>
    <row r="114" spans="1:5" ht="66">
      <c r="A114" s="141">
        <v>2702</v>
      </c>
      <c r="B114" s="57">
        <v>43371</v>
      </c>
      <c r="C114" s="127" t="s">
        <v>302</v>
      </c>
      <c r="D114" s="157" t="s">
        <v>40</v>
      </c>
      <c r="E114" s="142">
        <v>473</v>
      </c>
    </row>
    <row r="115" spans="1:5" ht="82.5">
      <c r="A115" s="141">
        <v>2703</v>
      </c>
      <c r="B115" s="57">
        <v>43371</v>
      </c>
      <c r="C115" s="127" t="s">
        <v>303</v>
      </c>
      <c r="D115" s="157" t="s">
        <v>278</v>
      </c>
      <c r="E115" s="142">
        <v>163.77000000000001</v>
      </c>
    </row>
    <row r="116" spans="1:5" s="151" customFormat="1">
      <c r="A116" s="146"/>
      <c r="B116" s="147"/>
      <c r="C116" s="148" t="s">
        <v>29</v>
      </c>
      <c r="D116" s="149"/>
      <c r="E116" s="150">
        <f>SUM(E8:E115)</f>
        <v>79125.94</v>
      </c>
    </row>
  </sheetData>
  <sortState ref="A8:E113">
    <sortCondition ref="B8:B11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19" sqref="D19"/>
    </sheetView>
  </sheetViews>
  <sheetFormatPr defaultColWidth="9.140625" defaultRowHeight="16.5"/>
  <cols>
    <col min="1" max="1" width="10.85546875" style="66" customWidth="1"/>
    <col min="2" max="2" width="14.85546875" style="73" customWidth="1"/>
    <col min="3" max="3" width="92.5703125" style="75" customWidth="1"/>
    <col min="4" max="4" width="27.140625" style="70" customWidth="1"/>
    <col min="5" max="5" width="16.5703125" style="71" customWidth="1"/>
    <col min="6" max="16384" width="9.140625" style="54"/>
  </cols>
  <sheetData>
    <row r="1" spans="1:5">
      <c r="A1" s="72" t="s">
        <v>36</v>
      </c>
    </row>
    <row r="2" spans="1:5">
      <c r="A2" s="72" t="s">
        <v>16</v>
      </c>
    </row>
    <row r="3" spans="1:5">
      <c r="A3" s="72" t="s">
        <v>37</v>
      </c>
    </row>
    <row r="4" spans="1:5">
      <c r="A4" s="72" t="s">
        <v>378</v>
      </c>
    </row>
    <row r="5" spans="1:5">
      <c r="A5" s="72"/>
    </row>
    <row r="6" spans="1:5">
      <c r="A6" s="72"/>
      <c r="C6" s="76" t="s">
        <v>52</v>
      </c>
    </row>
    <row r="7" spans="1:5">
      <c r="A7" s="65" t="s">
        <v>18</v>
      </c>
      <c r="B7" s="74" t="s">
        <v>17</v>
      </c>
      <c r="C7" s="67" t="s">
        <v>19</v>
      </c>
      <c r="D7" s="67" t="s">
        <v>20</v>
      </c>
      <c r="E7" s="77" t="s">
        <v>21</v>
      </c>
    </row>
    <row r="8" spans="1:5" ht="66">
      <c r="A8" s="65">
        <v>2639</v>
      </c>
      <c r="B8" s="143">
        <v>43363</v>
      </c>
      <c r="C8" s="144" t="s">
        <v>307</v>
      </c>
      <c r="D8" s="67" t="s">
        <v>305</v>
      </c>
      <c r="E8" s="145">
        <v>118.86</v>
      </c>
    </row>
    <row r="9" spans="1:5" s="151" customFormat="1">
      <c r="A9" s="146"/>
      <c r="B9" s="147"/>
      <c r="C9" s="148" t="s">
        <v>29</v>
      </c>
      <c r="D9" s="149"/>
      <c r="E9" s="150">
        <f>SUM(E8:E8)</f>
        <v>118.86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2" workbookViewId="0">
      <selection activeCell="L31" sqref="L31"/>
    </sheetView>
  </sheetViews>
  <sheetFormatPr defaultRowHeight="15"/>
  <cols>
    <col min="1" max="1" width="8.42578125" customWidth="1"/>
    <col min="3" max="3" width="14.7109375" customWidth="1"/>
    <col min="6" max="6" width="15.85546875" customWidth="1"/>
    <col min="7" max="7" width="34.7109375" customWidth="1"/>
  </cols>
  <sheetData>
    <row r="1" spans="1:7" ht="16.5">
      <c r="A1" s="188" t="s">
        <v>405</v>
      </c>
      <c r="B1" s="189"/>
      <c r="C1" s="190"/>
      <c r="D1" s="190"/>
      <c r="E1" s="191"/>
      <c r="F1" s="192"/>
      <c r="G1" s="192"/>
    </row>
    <row r="2" spans="1:7">
      <c r="A2" s="193" t="s">
        <v>406</v>
      </c>
      <c r="B2" s="189"/>
      <c r="C2" s="190"/>
      <c r="D2" s="190"/>
      <c r="E2" s="191"/>
      <c r="F2" s="192"/>
      <c r="G2" s="192"/>
    </row>
    <row r="3" spans="1:7">
      <c r="A3" s="193"/>
      <c r="B3" s="189"/>
      <c r="C3" s="190"/>
      <c r="D3" s="190"/>
      <c r="E3" s="191"/>
      <c r="F3" s="192"/>
      <c r="G3" s="192"/>
    </row>
    <row r="4" spans="1:7">
      <c r="A4" s="194" t="s">
        <v>407</v>
      </c>
      <c r="B4" s="195"/>
      <c r="C4" s="195"/>
      <c r="D4" s="195"/>
      <c r="E4" s="195"/>
      <c r="F4" s="195"/>
      <c r="G4" s="195"/>
    </row>
    <row r="5" spans="1:7">
      <c r="A5" s="196"/>
      <c r="B5" s="197"/>
      <c r="C5" s="197"/>
      <c r="D5" s="197"/>
      <c r="E5" s="197"/>
      <c r="F5" s="197"/>
      <c r="G5" s="197"/>
    </row>
    <row r="6" spans="1:7">
      <c r="A6" s="193"/>
      <c r="B6" s="189"/>
      <c r="C6" s="190"/>
      <c r="D6" s="190"/>
      <c r="E6" s="191"/>
      <c r="F6" s="192"/>
      <c r="G6" s="192"/>
    </row>
    <row r="7" spans="1:7">
      <c r="A7" s="193" t="s">
        <v>408</v>
      </c>
      <c r="B7" s="189"/>
      <c r="C7" s="190"/>
      <c r="D7" s="190"/>
      <c r="E7" s="191"/>
      <c r="F7" s="192"/>
      <c r="G7" s="192"/>
    </row>
    <row r="8" spans="1:7">
      <c r="A8" s="198" t="s">
        <v>409</v>
      </c>
      <c r="B8" s="189"/>
      <c r="C8" s="190"/>
      <c r="D8" s="190"/>
      <c r="E8" s="191"/>
      <c r="F8" s="192"/>
      <c r="G8" s="192"/>
    </row>
    <row r="9" spans="1:7">
      <c r="A9" s="199"/>
      <c r="B9" s="199"/>
      <c r="C9" s="199"/>
      <c r="D9" s="199"/>
      <c r="E9" s="199"/>
      <c r="F9" s="199"/>
      <c r="G9" s="199"/>
    </row>
    <row r="10" spans="1:7" ht="45">
      <c r="A10" s="200" t="s">
        <v>410</v>
      </c>
      <c r="B10" s="200" t="s">
        <v>411</v>
      </c>
      <c r="C10" s="200" t="s">
        <v>3</v>
      </c>
      <c r="D10" s="200" t="s">
        <v>6</v>
      </c>
      <c r="E10" s="200" t="s">
        <v>270</v>
      </c>
      <c r="F10" s="201" t="s">
        <v>4</v>
      </c>
      <c r="G10" s="200" t="s">
        <v>272</v>
      </c>
    </row>
    <row r="11" spans="1:7" ht="30" customHeight="1">
      <c r="A11" s="202">
        <v>121</v>
      </c>
      <c r="B11" s="203">
        <v>198</v>
      </c>
      <c r="C11" s="204">
        <v>43349</v>
      </c>
      <c r="D11" s="202" t="s">
        <v>412</v>
      </c>
      <c r="E11" s="202">
        <v>65</v>
      </c>
      <c r="F11" s="205">
        <v>2450.69</v>
      </c>
      <c r="G11" s="206" t="s">
        <v>413</v>
      </c>
    </row>
    <row r="12" spans="1:7" ht="27" customHeight="1">
      <c r="A12" s="202">
        <v>122</v>
      </c>
      <c r="B12" s="203">
        <v>199</v>
      </c>
      <c r="C12" s="204">
        <v>43349</v>
      </c>
      <c r="D12" s="202" t="s">
        <v>412</v>
      </c>
      <c r="E12" s="202">
        <v>65</v>
      </c>
      <c r="F12" s="205">
        <v>2394.16</v>
      </c>
      <c r="G12" s="206" t="s">
        <v>413</v>
      </c>
    </row>
    <row r="13" spans="1:7" ht="40.5" customHeight="1">
      <c r="A13" s="202">
        <v>123</v>
      </c>
      <c r="B13" s="203" t="s">
        <v>414</v>
      </c>
      <c r="C13" s="204">
        <v>43350</v>
      </c>
      <c r="D13" s="202" t="s">
        <v>412</v>
      </c>
      <c r="E13" s="202">
        <v>65</v>
      </c>
      <c r="F13" s="205">
        <v>55149</v>
      </c>
      <c r="G13" s="206" t="s">
        <v>415</v>
      </c>
    </row>
    <row r="14" spans="1:7" ht="35.25" customHeight="1">
      <c r="A14" s="202">
        <v>124</v>
      </c>
      <c r="B14" s="203" t="s">
        <v>416</v>
      </c>
      <c r="C14" s="204">
        <v>43350</v>
      </c>
      <c r="D14" s="202" t="s">
        <v>412</v>
      </c>
      <c r="E14" s="202">
        <v>65</v>
      </c>
      <c r="F14" s="205">
        <v>2990</v>
      </c>
      <c r="G14" s="206" t="s">
        <v>417</v>
      </c>
    </row>
    <row r="15" spans="1:7" ht="30.75" customHeight="1">
      <c r="A15" s="202">
        <v>125</v>
      </c>
      <c r="B15" s="203" t="s">
        <v>418</v>
      </c>
      <c r="C15" s="204">
        <v>43350</v>
      </c>
      <c r="D15" s="202" t="s">
        <v>412</v>
      </c>
      <c r="E15" s="202">
        <v>65</v>
      </c>
      <c r="F15" s="205">
        <v>77743</v>
      </c>
      <c r="G15" s="206" t="s">
        <v>419</v>
      </c>
    </row>
    <row r="16" spans="1:7" ht="27" customHeight="1">
      <c r="A16" s="202">
        <v>126</v>
      </c>
      <c r="B16" s="203" t="s">
        <v>420</v>
      </c>
      <c r="C16" s="204">
        <v>43355</v>
      </c>
      <c r="D16" s="202" t="s">
        <v>412</v>
      </c>
      <c r="E16" s="202">
        <v>65</v>
      </c>
      <c r="F16" s="205">
        <v>199.85</v>
      </c>
      <c r="G16" s="206" t="s">
        <v>421</v>
      </c>
    </row>
    <row r="17" spans="1:7" ht="33.75" customHeight="1">
      <c r="A17" s="202">
        <v>127</v>
      </c>
      <c r="B17" s="203" t="s">
        <v>422</v>
      </c>
      <c r="C17" s="204">
        <v>43355</v>
      </c>
      <c r="D17" s="202" t="s">
        <v>412</v>
      </c>
      <c r="E17" s="202">
        <v>65</v>
      </c>
      <c r="F17" s="205">
        <v>1112.67</v>
      </c>
      <c r="G17" s="206" t="s">
        <v>423</v>
      </c>
    </row>
    <row r="18" spans="1:7" ht="39.75" customHeight="1">
      <c r="A18" s="202">
        <v>128</v>
      </c>
      <c r="B18" s="203" t="s">
        <v>424</v>
      </c>
      <c r="C18" s="204">
        <v>43357</v>
      </c>
      <c r="D18" s="202" t="s">
        <v>412</v>
      </c>
      <c r="E18" s="202">
        <v>65</v>
      </c>
      <c r="F18" s="205">
        <v>1159</v>
      </c>
      <c r="G18" s="206" t="s">
        <v>425</v>
      </c>
    </row>
    <row r="19" spans="1:7" ht="44.25" customHeight="1">
      <c r="A19" s="202">
        <v>129</v>
      </c>
      <c r="B19" s="203" t="s">
        <v>426</v>
      </c>
      <c r="C19" s="204">
        <v>43357</v>
      </c>
      <c r="D19" s="202" t="s">
        <v>412</v>
      </c>
      <c r="E19" s="202">
        <v>65</v>
      </c>
      <c r="F19" s="205">
        <v>1528.76</v>
      </c>
      <c r="G19" s="206" t="s">
        <v>427</v>
      </c>
    </row>
    <row r="20" spans="1:7" ht="33.75" customHeight="1">
      <c r="A20" s="202">
        <v>130</v>
      </c>
      <c r="B20" s="203" t="s">
        <v>428</v>
      </c>
      <c r="C20" s="204">
        <v>43364</v>
      </c>
      <c r="D20" s="202" t="s">
        <v>412</v>
      </c>
      <c r="E20" s="202">
        <v>65</v>
      </c>
      <c r="F20" s="205">
        <v>8984.6299999999992</v>
      </c>
      <c r="G20" s="206" t="s">
        <v>429</v>
      </c>
    </row>
    <row r="21" spans="1:7" ht="31.5" customHeight="1">
      <c r="A21" s="202">
        <v>131</v>
      </c>
      <c r="B21" s="203" t="s">
        <v>430</v>
      </c>
      <c r="C21" s="204">
        <v>43369</v>
      </c>
      <c r="D21" s="202" t="s">
        <v>412</v>
      </c>
      <c r="E21" s="202">
        <v>65</v>
      </c>
      <c r="F21" s="205">
        <v>50</v>
      </c>
      <c r="G21" s="206" t="s">
        <v>431</v>
      </c>
    </row>
    <row r="22" spans="1:7" ht="48" customHeight="1">
      <c r="A22" s="202">
        <v>132</v>
      </c>
      <c r="B22" s="203" t="s">
        <v>432</v>
      </c>
      <c r="C22" s="204">
        <v>43369</v>
      </c>
      <c r="D22" s="202" t="s">
        <v>412</v>
      </c>
      <c r="E22" s="202">
        <v>65</v>
      </c>
      <c r="F22" s="205">
        <v>482.76</v>
      </c>
      <c r="G22" s="206" t="s">
        <v>433</v>
      </c>
    </row>
    <row r="23" spans="1:7">
      <c r="A23" s="207" t="s">
        <v>29</v>
      </c>
      <c r="B23" s="208"/>
      <c r="C23" s="208"/>
      <c r="D23" s="208"/>
      <c r="E23" s="209"/>
      <c r="F23" s="210">
        <f>SUM(F11:F22)</f>
        <v>154244.52000000005</v>
      </c>
      <c r="G23" s="206"/>
    </row>
    <row r="24" spans="1:7">
      <c r="A24" s="193"/>
      <c r="B24" s="189"/>
      <c r="C24" s="190"/>
      <c r="D24" s="190"/>
      <c r="E24" s="191"/>
      <c r="F24" s="192"/>
      <c r="G24" s="192"/>
    </row>
    <row r="25" spans="1:7">
      <c r="A25" s="199"/>
      <c r="B25" s="199"/>
      <c r="C25" s="199"/>
      <c r="D25" s="199"/>
      <c r="E25" s="199"/>
      <c r="F25" s="199"/>
      <c r="G25" s="199"/>
    </row>
    <row r="26" spans="1:7">
      <c r="A26" s="193" t="s">
        <v>408</v>
      </c>
      <c r="B26" s="199"/>
      <c r="C26" s="199"/>
      <c r="D26" s="199"/>
      <c r="E26" s="199"/>
      <c r="F26" s="199"/>
      <c r="G26" s="199"/>
    </row>
    <row r="27" spans="1:7">
      <c r="A27" s="198" t="s">
        <v>434</v>
      </c>
      <c r="B27" s="199"/>
      <c r="C27" s="199"/>
      <c r="D27" s="199"/>
      <c r="E27" s="199"/>
      <c r="F27" s="199"/>
      <c r="G27" s="199"/>
    </row>
    <row r="28" spans="1:7">
      <c r="A28" s="199"/>
      <c r="B28" s="199"/>
      <c r="C28" s="199"/>
      <c r="D28" s="199"/>
      <c r="E28" s="199"/>
      <c r="F28" s="199"/>
      <c r="G28" s="199"/>
    </row>
    <row r="29" spans="1:7" ht="45">
      <c r="A29" s="200" t="s">
        <v>410</v>
      </c>
      <c r="B29" s="200" t="s">
        <v>411</v>
      </c>
      <c r="C29" s="200" t="s">
        <v>3</v>
      </c>
      <c r="D29" s="200" t="s">
        <v>6</v>
      </c>
      <c r="E29" s="200" t="s">
        <v>270</v>
      </c>
      <c r="F29" s="201" t="s">
        <v>4</v>
      </c>
      <c r="G29" s="200" t="s">
        <v>272</v>
      </c>
    </row>
    <row r="30" spans="1:7" ht="40.5" customHeight="1">
      <c r="A30" s="202">
        <v>133</v>
      </c>
      <c r="B30" s="203" t="s">
        <v>435</v>
      </c>
      <c r="C30" s="204">
        <v>43348</v>
      </c>
      <c r="D30" s="202" t="s">
        <v>412</v>
      </c>
      <c r="E30" s="202">
        <v>71</v>
      </c>
      <c r="F30" s="205">
        <v>52389.11</v>
      </c>
      <c r="G30" s="206" t="s">
        <v>436</v>
      </c>
    </row>
    <row r="31" spans="1:7" ht="33.75" customHeight="1">
      <c r="A31" s="202">
        <v>134</v>
      </c>
      <c r="B31" s="203" t="s">
        <v>437</v>
      </c>
      <c r="C31" s="204">
        <v>43348</v>
      </c>
      <c r="D31" s="202" t="s">
        <v>412</v>
      </c>
      <c r="E31" s="202">
        <v>71</v>
      </c>
      <c r="F31" s="205">
        <v>30713.1</v>
      </c>
      <c r="G31" s="206" t="s">
        <v>438</v>
      </c>
    </row>
    <row r="32" spans="1:7" ht="42.75" customHeight="1">
      <c r="A32" s="202">
        <v>135</v>
      </c>
      <c r="B32" s="203">
        <v>214</v>
      </c>
      <c r="C32" s="204">
        <v>43356</v>
      </c>
      <c r="D32" s="202" t="s">
        <v>412</v>
      </c>
      <c r="E32" s="202">
        <v>71</v>
      </c>
      <c r="F32" s="205">
        <v>72961.41</v>
      </c>
      <c r="G32" s="206" t="s">
        <v>439</v>
      </c>
    </row>
    <row r="33" spans="1:7">
      <c r="A33" s="207" t="s">
        <v>29</v>
      </c>
      <c r="B33" s="208"/>
      <c r="C33" s="208"/>
      <c r="D33" s="208"/>
      <c r="E33" s="209"/>
      <c r="F33" s="210">
        <f>SUM(F30:F32)</f>
        <v>156063.62</v>
      </c>
      <c r="G33" s="206"/>
    </row>
    <row r="34" spans="1:7">
      <c r="A34" s="199"/>
      <c r="B34" s="199"/>
      <c r="C34" s="199"/>
      <c r="D34" s="199"/>
      <c r="E34" s="199"/>
      <c r="F34" s="199"/>
      <c r="G34" s="199"/>
    </row>
    <row r="35" spans="1:7">
      <c r="A35" s="199"/>
      <c r="B35" s="199"/>
      <c r="C35" s="199"/>
      <c r="D35" s="199"/>
      <c r="E35" s="199"/>
      <c r="F35" s="199"/>
      <c r="G35" s="199"/>
    </row>
    <row r="36" spans="1:7" ht="46.5" customHeight="1">
      <c r="A36" s="211" t="s">
        <v>440</v>
      </c>
      <c r="B36" s="211"/>
      <c r="C36" s="211"/>
      <c r="D36" s="211"/>
      <c r="E36" s="211"/>
      <c r="F36" s="212">
        <v>7984049.04</v>
      </c>
      <c r="G36" s="212" t="s">
        <v>441</v>
      </c>
    </row>
    <row r="37" spans="1:7" ht="15.75">
      <c r="A37" s="213"/>
      <c r="B37" s="214"/>
      <c r="C37" s="213"/>
      <c r="D37" s="213"/>
      <c r="E37" s="215"/>
      <c r="F37" s="216"/>
      <c r="G37" s="35"/>
    </row>
    <row r="38" spans="1:7" ht="55.5" customHeight="1">
      <c r="A38" s="217" t="s">
        <v>442</v>
      </c>
      <c r="B38" s="217"/>
      <c r="C38" s="217"/>
      <c r="D38" s="217"/>
      <c r="E38" s="217"/>
      <c r="F38" s="218">
        <f>F36+F33+F23</f>
        <v>8294357.1800000006</v>
      </c>
      <c r="G38" s="219" t="s">
        <v>441</v>
      </c>
    </row>
  </sheetData>
  <mergeCells count="5">
    <mergeCell ref="A4:G4"/>
    <mergeCell ref="A23:E23"/>
    <mergeCell ref="A33:E33"/>
    <mergeCell ref="A36:E36"/>
    <mergeCell ref="A38:E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personal</vt:lpstr>
      <vt:lpstr>materiale cap 61.01</vt:lpstr>
      <vt:lpstr>active nefinanciare</vt:lpstr>
      <vt:lpstr>venituri proprii</vt:lpstr>
      <vt:lpstr>titlul IX- Alte cheltuieli</vt:lpstr>
      <vt:lpstr>transferuri </vt:lpstr>
      <vt:lpstr>proiecte cap. 61.01</vt:lpstr>
      <vt:lpstr>proiecte cap. 61.08</vt:lpstr>
      <vt:lpstr>dipfie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2018-10-10T12:12:39Z</dcterms:modified>
</cp:coreProperties>
</file>